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21_NA Caballines\Manuscript June 19 2025\Manuscript June 19 2025\Supplementary Materials\Edited\"/>
    </mc:Choice>
  </mc:AlternateContent>
  <xr:revisionPtr revIDLastSave="0" documentId="8_{B5398135-218B-4E0B-A1C1-D461B490BCB3}" xr6:coauthVersionLast="47" xr6:coauthVersionMax="47" xr10:uidLastSave="{00000000-0000-0000-0000-000000000000}"/>
  <bookViews>
    <workbookView xWindow="-110" yWindow="-110" windowWidth="19420" windowHeight="10300" tabRatio="308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L79" i="1" l="1"/>
  <c r="K79" i="1"/>
  <c r="J79" i="1"/>
  <c r="I79" i="1"/>
  <c r="H79" i="1"/>
  <c r="C79" i="1"/>
  <c r="K78" i="1"/>
  <c r="H78" i="1"/>
  <c r="F78" i="1"/>
  <c r="C78" i="1"/>
  <c r="L77" i="1"/>
  <c r="K77" i="1"/>
  <c r="J77" i="1"/>
  <c r="I77" i="1"/>
  <c r="H77" i="1"/>
  <c r="G77" i="1"/>
  <c r="F77" i="1"/>
  <c r="E77" i="1"/>
  <c r="D77" i="1"/>
  <c r="C77" i="1"/>
  <c r="L76" i="1"/>
  <c r="K76" i="1"/>
  <c r="J76" i="1"/>
  <c r="I76" i="1"/>
  <c r="H76" i="1"/>
  <c r="G76" i="1"/>
  <c r="F76" i="1"/>
  <c r="E76" i="1"/>
  <c r="D76" i="1"/>
  <c r="C76" i="1"/>
  <c r="L75" i="1"/>
  <c r="K75" i="1"/>
  <c r="J75" i="1"/>
  <c r="I75" i="1"/>
  <c r="H75" i="1"/>
  <c r="G75" i="1"/>
  <c r="F75" i="1"/>
  <c r="E75" i="1"/>
  <c r="D75" i="1"/>
  <c r="C75" i="1"/>
  <c r="K74" i="1"/>
  <c r="J74" i="1"/>
  <c r="I74" i="1"/>
  <c r="H74" i="1"/>
  <c r="G74" i="1"/>
  <c r="F74" i="1"/>
  <c r="C74" i="1"/>
  <c r="L73" i="1"/>
  <c r="K73" i="1"/>
  <c r="J73" i="1"/>
  <c r="I73" i="1"/>
  <c r="H73" i="1"/>
  <c r="G73" i="1"/>
  <c r="F73" i="1"/>
  <c r="E73" i="1"/>
  <c r="D73" i="1"/>
  <c r="C73" i="1"/>
  <c r="L72" i="1"/>
  <c r="K72" i="1"/>
  <c r="J72" i="1"/>
  <c r="I72" i="1"/>
  <c r="H72" i="1"/>
  <c r="G72" i="1"/>
  <c r="F72" i="1"/>
  <c r="E72" i="1"/>
  <c r="D72" i="1"/>
  <c r="C72" i="1"/>
  <c r="L71" i="1"/>
  <c r="K71" i="1"/>
  <c r="J71" i="1"/>
  <c r="I71" i="1"/>
  <c r="H71" i="1"/>
  <c r="G71" i="1"/>
  <c r="F71" i="1"/>
  <c r="E71" i="1"/>
  <c r="D71" i="1"/>
  <c r="C59" i="1" l="1"/>
  <c r="G59" i="1" l="1"/>
  <c r="I59" i="1"/>
  <c r="E32" i="1"/>
  <c r="F32" i="1"/>
  <c r="G32" i="1"/>
  <c r="H32" i="1"/>
  <c r="I32" i="1"/>
  <c r="J32" i="1"/>
  <c r="K32" i="1"/>
  <c r="L32" i="1"/>
  <c r="L58" i="1"/>
  <c r="K58" i="1"/>
  <c r="J58" i="1"/>
  <c r="I58" i="1"/>
  <c r="H58" i="1"/>
  <c r="G58" i="1"/>
  <c r="F58" i="1"/>
  <c r="E58" i="1"/>
  <c r="D58" i="1"/>
  <c r="C55" i="1"/>
  <c r="B55" i="1"/>
  <c r="L55" i="1"/>
  <c r="K55" i="1"/>
  <c r="J55" i="1"/>
  <c r="I55" i="1"/>
  <c r="H55" i="1"/>
  <c r="F55" i="1"/>
  <c r="D55" i="1"/>
  <c r="C58" i="1"/>
  <c r="F33" i="1"/>
  <c r="H33" i="1"/>
  <c r="E34" i="1"/>
  <c r="F34" i="1"/>
  <c r="H34" i="1"/>
  <c r="J34" i="1"/>
  <c r="L34" i="1"/>
  <c r="G35" i="1"/>
  <c r="F36" i="1"/>
  <c r="H36" i="1"/>
  <c r="J36" i="1"/>
  <c r="J37" i="1"/>
  <c r="J38" i="1"/>
  <c r="K38" i="1"/>
  <c r="J39" i="1"/>
  <c r="J40" i="1"/>
  <c r="E41" i="1"/>
  <c r="G41" i="1"/>
  <c r="I41" i="1"/>
  <c r="K41" i="1"/>
  <c r="L41" i="1"/>
  <c r="E42" i="1"/>
  <c r="F42" i="1"/>
  <c r="G42" i="1"/>
  <c r="I42" i="1"/>
  <c r="K42" i="1"/>
  <c r="E43" i="1"/>
  <c r="F43" i="1"/>
  <c r="G43" i="1"/>
  <c r="I43" i="1"/>
  <c r="J43" i="1"/>
  <c r="K43" i="1"/>
  <c r="L44" i="1"/>
  <c r="I45" i="1"/>
  <c r="L45" i="1"/>
  <c r="F46" i="1"/>
  <c r="F47" i="1"/>
  <c r="H47" i="1"/>
  <c r="J47" i="1"/>
  <c r="J48" i="1"/>
  <c r="G49" i="1"/>
  <c r="K49" i="1"/>
  <c r="G50" i="1"/>
  <c r="K50" i="1"/>
  <c r="K51" i="1"/>
  <c r="K52" i="1"/>
  <c r="F53" i="1"/>
  <c r="G53" i="1"/>
  <c r="H53" i="1"/>
  <c r="I53" i="1"/>
  <c r="J53" i="1"/>
  <c r="K53" i="1"/>
  <c r="L53" i="1"/>
  <c r="D53" i="1"/>
  <c r="D33" i="1"/>
  <c r="D34" i="1"/>
  <c r="D36" i="1"/>
  <c r="D42" i="1"/>
  <c r="D46" i="1"/>
  <c r="D47" i="1"/>
  <c r="E25" i="1"/>
  <c r="E54" i="1" s="1"/>
  <c r="F25" i="1"/>
  <c r="F54" i="1" s="1"/>
  <c r="G25" i="1"/>
  <c r="G54" i="1" s="1"/>
  <c r="H25" i="1"/>
  <c r="H54" i="1" s="1"/>
  <c r="I25" i="1"/>
  <c r="I54" i="1" s="1"/>
  <c r="J25" i="1"/>
  <c r="J54" i="1" s="1"/>
  <c r="K25" i="1"/>
  <c r="K54" i="1" s="1"/>
  <c r="L25" i="1"/>
  <c r="L54" i="1" s="1"/>
  <c r="D25" i="1"/>
  <c r="D54" i="1" s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F57" i="1"/>
  <c r="C57" i="1"/>
  <c r="H57" i="1"/>
  <c r="K57" i="1"/>
  <c r="C54" i="1"/>
  <c r="C56" i="1"/>
  <c r="H56" i="1"/>
  <c r="I56" i="1"/>
  <c r="J56" i="1"/>
  <c r="K56" i="1"/>
  <c r="L56" i="1"/>
  <c r="C33" i="1"/>
  <c r="A32" i="1"/>
  <c r="C32" i="1"/>
  <c r="B32" i="1"/>
  <c r="E31" i="1"/>
  <c r="F31" i="1"/>
  <c r="G31" i="1"/>
  <c r="H31" i="1"/>
  <c r="I31" i="1"/>
  <c r="J31" i="1"/>
  <c r="K31" i="1"/>
  <c r="L31" i="1"/>
  <c r="D31" i="1"/>
  <c r="D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PALEONTOLOGIE</author>
  </authors>
  <commentList>
    <comment ref="C18" authorId="0" shapeId="0" xr:uid="{00000000-0006-0000-0000-000001000000}">
      <text>
        <r>
          <rPr>
            <sz val="9"/>
            <color rgb="FF000000"/>
            <rFont val="Geneva"/>
            <family val="2"/>
            <charset val="1"/>
          </rPr>
          <t xml:space="preserve">13698 ou 3196-368
</t>
        </r>
        <r>
          <rPr>
            <sz val="9"/>
            <color rgb="FF000000"/>
            <rFont val="Geneva"/>
            <family val="2"/>
            <charset val="1"/>
          </rPr>
          <t xml:space="preserve">
</t>
        </r>
      </text>
    </comment>
    <comment ref="C27" authorId="0" shapeId="0" xr:uid="{00000000-0006-0000-0000-000002000000}">
      <text>
        <r>
          <rPr>
            <sz val="9"/>
            <color indexed="81"/>
            <rFont val="Geneva"/>
            <family val="2"/>
          </rPr>
          <t xml:space="preserve">UM 29947, Ann Arbor
</t>
        </r>
      </text>
    </comment>
    <comment ref="C70" authorId="0" shapeId="0" xr:uid="{00000000-0006-0000-0000-000003000000}">
      <text>
        <r>
          <rPr>
            <sz val="9"/>
            <color rgb="FF000000"/>
            <rFont val="Geneva"/>
            <family val="2"/>
            <charset val="1"/>
          </rPr>
          <t xml:space="preserve">UM 29947, Ann Arbor
</t>
        </r>
      </text>
    </comment>
  </commentList>
</comments>
</file>

<file path=xl/sharedStrings.xml><?xml version="1.0" encoding="utf-8"?>
<sst xmlns="http://schemas.openxmlformats.org/spreadsheetml/2006/main" count="102" uniqueCount="56">
  <si>
    <t>n = 8 à 10</t>
  </si>
  <si>
    <t>H</t>
  </si>
  <si>
    <t>F</t>
  </si>
  <si>
    <t>R</t>
  </si>
  <si>
    <t>T</t>
  </si>
  <si>
    <t>MC</t>
  </si>
  <si>
    <t>MT</t>
  </si>
  <si>
    <t>Ph I A</t>
  </si>
  <si>
    <t>Ph I P</t>
  </si>
  <si>
    <t>Ph III A (4)</t>
  </si>
  <si>
    <t>E. hemionus o</t>
  </si>
  <si>
    <t>VE</t>
  </si>
  <si>
    <t>Rock Creek</t>
  </si>
  <si>
    <t>NMC 2381</t>
  </si>
  <si>
    <t>Kansas, Arkalon</t>
  </si>
  <si>
    <t>E. cf scotti</t>
  </si>
  <si>
    <t>NY 10612</t>
  </si>
  <si>
    <t>YA 368</t>
  </si>
  <si>
    <t>CH 12895</t>
  </si>
  <si>
    <t>NY 10629</t>
  </si>
  <si>
    <t>NY 10630</t>
  </si>
  <si>
    <t>NY 10628</t>
  </si>
  <si>
    <t>NY 10613-1</t>
  </si>
  <si>
    <t>NY 10613-2</t>
  </si>
  <si>
    <t>NY 10613-3</t>
  </si>
  <si>
    <t>NY 10606</t>
  </si>
  <si>
    <t>NY 10607</t>
  </si>
  <si>
    <t>NY 10608</t>
  </si>
  <si>
    <t>NY 10610</t>
  </si>
  <si>
    <t>YA 3196-368</t>
  </si>
  <si>
    <t>YA 3196</t>
  </si>
  <si>
    <t>YA 3196-251</t>
  </si>
  <si>
    <t>YA 3196bis</t>
  </si>
  <si>
    <t>NY 10587-8</t>
  </si>
  <si>
    <t>7 en jaune</t>
  </si>
  <si>
    <t>YA 11351</t>
  </si>
  <si>
    <t>YA 13698</t>
  </si>
  <si>
    <t>YA 13700</t>
  </si>
  <si>
    <t>Moyenne</t>
  </si>
  <si>
    <t>Quinn 1957</t>
  </si>
  <si>
    <t>Texas, Baggett</t>
  </si>
  <si>
    <t>cf E. midlandensis</t>
  </si>
  <si>
    <t>E. occidentalis, 5-56</t>
  </si>
  <si>
    <t>n=3-10</t>
  </si>
  <si>
    <t>Dalq 1967</t>
  </si>
  <si>
    <t>Slaton 5249</t>
  </si>
  <si>
    <t>E. scotti, n=3-10</t>
  </si>
  <si>
    <t>Cedral, n=9-25</t>
  </si>
  <si>
    <t>E. zebra, n=22-28</t>
  </si>
  <si>
    <t>Arabian, n=3</t>
  </si>
  <si>
    <t>Fox 33</t>
  </si>
  <si>
    <t>FAM 71467</t>
  </si>
  <si>
    <t>VE Ann Arbor</t>
  </si>
  <si>
    <t>Kansas, Arkalon UM 29947</t>
  </si>
  <si>
    <t>E. cf E. scotti</t>
  </si>
  <si>
    <t>E. lambei-E. alaskae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</si>
</sst>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>
    <font>
      <sz val="9"/>
      <name val="Geneva"/>
    </font>
    <font>
      <sz val="8"/>
      <name val="Geneva"/>
      <family val="2"/>
    </font>
    <font>
      <sz val="9"/>
      <color indexed="81"/>
      <name val="Geneva"/>
      <family val="2"/>
    </font>
    <font>
      <sz val="9"/>
      <color rgb="FF000000"/>
      <name val="Geneva"/>
      <family val="2"/>
      <charset val="1"/>
    </font>
    <font>
      <sz val="14"/>
      <name val="Times New Roman"/>
      <family val="1"/>
    </font>
    <font>
      <sz val="14"/>
      <color indexed="10"/>
      <name val="Times New Roman"/>
      <family val="1"/>
    </font>
    <font>
      <sz val="14"/>
      <color theme="1"/>
      <name val="Times New Roman"/>
      <family val="1"/>
    </font>
    <font>
      <b/>
      <sz val="14"/>
      <color indexed="10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4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164" fontId="6" fillId="0" borderId="0" xfId="0" applyNumberFormat="1" applyFont="1"/>
    <xf numFmtId="0" fontId="4" fillId="0" borderId="0" xfId="0" applyFont="1"/>
    <xf numFmtId="1" fontId="4" fillId="0" borderId="0" xfId="0" applyNumberFormat="1" applyFont="1" applyAlignment="1">
      <alignment vertical="top"/>
    </xf>
    <xf numFmtId="0" fontId="6" fillId="0" borderId="0" xfId="0" applyFont="1"/>
    <xf numFmtId="165" fontId="6" fillId="0" borderId="0" xfId="0" applyNumberFormat="1" applyFont="1"/>
    <xf numFmtId="165" fontId="4" fillId="0" borderId="0" xfId="0" applyNumberFormat="1" applyFont="1"/>
    <xf numFmtId="0" fontId="4" fillId="0" borderId="0" xfId="0" applyFont="1" applyAlignment="1">
      <alignment vertical="top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7" fillId="0" borderId="0" xfId="0" applyFont="1" applyAlignment="1">
      <alignment vertical="top"/>
    </xf>
    <xf numFmtId="164" fontId="7" fillId="0" borderId="0" xfId="0" applyNumberFormat="1" applyFont="1"/>
    <xf numFmtId="0" fontId="6" fillId="0" borderId="0" xfId="0" applyFont="1" applyAlignment="1">
      <alignment horizontal="left"/>
    </xf>
    <xf numFmtId="0" fontId="8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7" fillId="0" borderId="0" xfId="0" applyFont="1"/>
    <xf numFmtId="165" fontId="7" fillId="0" borderId="0" xfId="0" applyNumberFormat="1" applyFont="1"/>
  </cellXfs>
  <cellStyles count="1">
    <cellStyle name="Normal" xfId="0" builtinId="0"/>
  </cellStyles>
  <dxfs count="0"/>
  <tableStyles count="0" defaultTableStyle="TableStyleMedium9"/>
  <colors>
    <mruColors>
      <color rgb="FFFF85FF"/>
      <color rgb="FF00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4903640257"/>
          <c:y val="5.3763581998650598E-2"/>
          <c:w val="0.60171306209850095"/>
          <c:h val="0.81989462547942304"/>
        </c:manualLayout>
      </c:layout>
      <c:lineChart>
        <c:grouping val="standard"/>
        <c:varyColors val="0"/>
        <c:ser>
          <c:idx val="1"/>
          <c:order val="0"/>
          <c:tx>
            <c:strRef>
              <c:f>Feuil1!$C$33</c:f>
              <c:strCache>
                <c:ptCount val="1"/>
                <c:pt idx="0">
                  <c:v>NY 10606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Feuil1!$D$31:$L$31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Feuil1!$D$33:$L$33</c:f>
              <c:numCache>
                <c:formatCode>0.000</c:formatCode>
                <c:ptCount val="9"/>
                <c:pt idx="0">
                  <c:v>0.10740115751604895</c:v>
                </c:pt>
                <c:pt idx="2">
                  <c:v>7.3971138362947553E-2</c:v>
                </c:pt>
                <c:pt idx="4">
                  <c:v>4.3214477779391913E-2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6-F048-9DC8-15BCEF2F8649}"/>
            </c:ext>
          </c:extLst>
        </c:ser>
        <c:ser>
          <c:idx val="2"/>
          <c:order val="1"/>
          <c:tx>
            <c:strRef>
              <c:f>Feuil1!$C$34</c:f>
              <c:strCache>
                <c:ptCount val="1"/>
                <c:pt idx="0">
                  <c:v>NY 10607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Feuil1!$D$31:$L$31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Feuil1!$D$34:$L$34</c:f>
              <c:numCache>
                <c:formatCode>0.000</c:formatCode>
                <c:ptCount val="9"/>
                <c:pt idx="0">
                  <c:v>0.11298701563766267</c:v>
                </c:pt>
                <c:pt idx="1">
                  <c:v>0.11129065195956578</c:v>
                </c:pt>
                <c:pt idx="2">
                  <c:v>7.6459938766642477E-2</c:v>
                </c:pt>
                <c:pt idx="4">
                  <c:v>3.299531259770605E-2</c:v>
                </c:pt>
                <c:pt idx="6">
                  <c:v>8.1263289390674842E-2</c:v>
                </c:pt>
                <c:pt idx="8">
                  <c:v>0.20210469142059906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6-F048-9DC8-15BCEF2F8649}"/>
            </c:ext>
          </c:extLst>
        </c:ser>
        <c:ser>
          <c:idx val="3"/>
          <c:order val="2"/>
          <c:tx>
            <c:strRef>
              <c:f>Feuil1!$C$35</c:f>
              <c:strCache>
                <c:ptCount val="1"/>
                <c:pt idx="0">
                  <c:v>NY 10608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Feuil1!$D$31:$L$31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Feuil1!$D$35:$L$35</c:f>
              <c:numCache>
                <c:formatCode>0.000</c:formatCode>
                <c:ptCount val="9"/>
                <c:pt idx="3">
                  <c:v>6.1962864359209391E-2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46-F048-9DC8-15BCEF2F8649}"/>
            </c:ext>
          </c:extLst>
        </c:ser>
        <c:ser>
          <c:idx val="4"/>
          <c:order val="3"/>
          <c:tx>
            <c:strRef>
              <c:f>Feuil1!$C$36</c:f>
              <c:strCache>
                <c:ptCount val="1"/>
                <c:pt idx="0">
                  <c:v>NY 10610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Feuil1!$D$31:$L$31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Feuil1!$D$36:$L$36</c:f>
              <c:numCache>
                <c:formatCode>0.000</c:formatCode>
                <c:ptCount val="9"/>
                <c:pt idx="0">
                  <c:v>0.10316410457279446</c:v>
                </c:pt>
                <c:pt idx="2">
                  <c:v>6.8950336987896765E-2</c:v>
                </c:pt>
                <c:pt idx="4">
                  <c:v>3.5806289931534341E-2</c:v>
                </c:pt>
                <c:pt idx="6">
                  <c:v>7.8896556111567762E-2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46-F048-9DC8-15BCEF2F8649}"/>
            </c:ext>
          </c:extLst>
        </c:ser>
        <c:ser>
          <c:idx val="5"/>
          <c:order val="4"/>
          <c:tx>
            <c:strRef>
              <c:f>Feuil1!$C$37</c:f>
              <c:strCache>
                <c:ptCount val="1"/>
                <c:pt idx="0">
                  <c:v>NY 10612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Feuil1!$D$31:$L$31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Feuil1!$D$37:$L$37</c:f>
              <c:numCache>
                <c:formatCode>0.000</c:formatCode>
                <c:ptCount val="9"/>
                <c:pt idx="6">
                  <c:v>7.1717971484444476E-2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A46-F048-9DC8-15BCEF2F8649}"/>
            </c:ext>
          </c:extLst>
        </c:ser>
        <c:ser>
          <c:idx val="6"/>
          <c:order val="5"/>
          <c:tx>
            <c:strRef>
              <c:f>Feuil1!$C$38</c:f>
              <c:strCache>
                <c:ptCount val="1"/>
                <c:pt idx="0">
                  <c:v>NY 10613-1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Feuil1!$D$31:$L$31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Feuil1!$D$38:$L$38</c:f>
              <c:numCache>
                <c:formatCode>0.000</c:formatCode>
                <c:ptCount val="9"/>
                <c:pt idx="6">
                  <c:v>9.060331564481805E-2</c:v>
                </c:pt>
                <c:pt idx="7">
                  <c:v>0.11130783370869901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A46-F048-9DC8-15BCEF2F8649}"/>
            </c:ext>
          </c:extLst>
        </c:ser>
        <c:ser>
          <c:idx val="7"/>
          <c:order val="6"/>
          <c:tx>
            <c:strRef>
              <c:f>Feuil1!$C$39</c:f>
              <c:strCache>
                <c:ptCount val="1"/>
                <c:pt idx="0">
                  <c:v>NY 10613-2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Feuil1!$D$31:$L$31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Feuil1!$D$39:$L$39</c:f>
              <c:numCache>
                <c:formatCode>0.000</c:formatCode>
                <c:ptCount val="9"/>
                <c:pt idx="6">
                  <c:v>8.5958410599054513E-2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A46-F048-9DC8-15BCEF2F8649}"/>
            </c:ext>
          </c:extLst>
        </c:ser>
        <c:ser>
          <c:idx val="0"/>
          <c:order val="7"/>
          <c:tx>
            <c:strRef>
              <c:f>Feuil1!$C$40</c:f>
              <c:strCache>
                <c:ptCount val="1"/>
                <c:pt idx="0">
                  <c:v>NY 10613-3</c:v>
                </c:pt>
              </c:strCache>
            </c:strRef>
          </c:tx>
          <c:cat>
            <c:strRef>
              <c:f>Feuil1!$D$31:$L$31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Feuil1!$D$40:$L$40</c:f>
              <c:numCache>
                <c:formatCode>0.000</c:formatCode>
                <c:ptCount val="9"/>
                <c:pt idx="6">
                  <c:v>7.6516854366213138E-2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4A46-F048-9DC8-15BCEF2F8649}"/>
            </c:ext>
          </c:extLst>
        </c:ser>
        <c:ser>
          <c:idx val="8"/>
          <c:order val="8"/>
          <c:tx>
            <c:strRef>
              <c:f>Feuil1!$C$41</c:f>
              <c:strCache>
                <c:ptCount val="1"/>
                <c:pt idx="0">
                  <c:v>NY 10628</c:v>
                </c:pt>
              </c:strCache>
            </c:strRef>
          </c:tx>
          <c:cat>
            <c:strRef>
              <c:f>Feuil1!$D$31:$L$31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Feuil1!$D$41:$L$41</c:f>
              <c:numCache>
                <c:formatCode>0.000</c:formatCode>
                <c:ptCount val="9"/>
                <c:pt idx="1">
                  <c:v>9.3604360864188774E-2</c:v>
                </c:pt>
                <c:pt idx="3">
                  <c:v>7.1482028612611881E-2</c:v>
                </c:pt>
                <c:pt idx="5">
                  <c:v>5.7038500970364225E-2</c:v>
                </c:pt>
                <c:pt idx="7">
                  <c:v>9.6910013008056461E-2</c:v>
                </c:pt>
                <c:pt idx="8">
                  <c:v>0.20210469142059906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9-4A46-F048-9DC8-15BCEF2F8649}"/>
            </c:ext>
          </c:extLst>
        </c:ser>
        <c:ser>
          <c:idx val="9"/>
          <c:order val="9"/>
          <c:tx>
            <c:strRef>
              <c:f>Feuil1!$C$42</c:f>
              <c:strCache>
                <c:ptCount val="1"/>
                <c:pt idx="0">
                  <c:v>NY 10630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bg1"/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Feuil1!$D$31:$L$31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Feuil1!$D$42:$L$42</c:f>
              <c:numCache>
                <c:formatCode>0.000</c:formatCode>
                <c:ptCount val="9"/>
                <c:pt idx="0">
                  <c:v>0.10740115751604895</c:v>
                </c:pt>
                <c:pt idx="1">
                  <c:v>0.10305733463188194</c:v>
                </c:pt>
                <c:pt idx="2">
                  <c:v>8.1395156442154448E-2</c:v>
                </c:pt>
                <c:pt idx="3">
                  <c:v>7.8486930181270509E-2</c:v>
                </c:pt>
                <c:pt idx="5">
                  <c:v>6.4565456827228473E-2</c:v>
                </c:pt>
                <c:pt idx="7">
                  <c:v>7.1799292425025252E-2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4A46-F048-9DC8-15BCEF2F8649}"/>
            </c:ext>
          </c:extLst>
        </c:ser>
        <c:ser>
          <c:idx val="10"/>
          <c:order val="10"/>
          <c:tx>
            <c:strRef>
              <c:f>Feuil1!$C$43</c:f>
              <c:strCache>
                <c:ptCount val="1"/>
                <c:pt idx="0">
                  <c:v>NY 10587-8</c:v>
                </c:pt>
              </c:strCache>
            </c:strRef>
          </c:tx>
          <c:dPt>
            <c:idx val="3"/>
            <c:marker>
              <c:spPr>
                <a:solidFill>
                  <a:schemeClr val="accent6">
                    <a:lumMod val="50000"/>
                  </a:schemeClr>
                </a:solidFill>
              </c:spPr>
            </c:marker>
            <c:bubble3D val="0"/>
            <c:spPr>
              <a:ln>
                <a:solidFill>
                  <a:schemeClr val="accent6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2F4E-5E48-9B9C-575CC487E06F}"/>
              </c:ext>
            </c:extLst>
          </c:dPt>
          <c:cat>
            <c:strRef>
              <c:f>Feuil1!$D$31:$L$31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Feuil1!$D$43:$L$43</c:f>
              <c:numCache>
                <c:formatCode>0.000</c:formatCode>
                <c:ptCount val="9"/>
                <c:pt idx="1">
                  <c:v>9.992914956893939E-2</c:v>
                </c:pt>
                <c:pt idx="2">
                  <c:v>7.3971138362947553E-2</c:v>
                </c:pt>
                <c:pt idx="3">
                  <c:v>6.1962864359209391E-2</c:v>
                </c:pt>
                <c:pt idx="5">
                  <c:v>6.4565456827228473E-2</c:v>
                </c:pt>
                <c:pt idx="6">
                  <c:v>8.5958410599054513E-2</c:v>
                </c:pt>
                <c:pt idx="7">
                  <c:v>8.7039258981762124E-2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B-4A46-F048-9DC8-15BCEF2F8649}"/>
            </c:ext>
          </c:extLst>
        </c:ser>
        <c:ser>
          <c:idx val="11"/>
          <c:order val="11"/>
          <c:tx>
            <c:strRef>
              <c:f>Feuil1!$C$44</c:f>
              <c:strCache>
                <c:ptCount val="1"/>
                <c:pt idx="0">
                  <c:v>YA 13698</c:v>
                </c:pt>
              </c:strCache>
            </c:strRef>
          </c:tx>
          <c:cat>
            <c:strRef>
              <c:f>Feuil1!$D$31:$L$31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Feuil1!$D$44:$L$44</c:f>
              <c:numCache>
                <c:formatCode>0.000</c:formatCode>
                <c:ptCount val="9"/>
                <c:pt idx="8">
                  <c:v>0.22184874961635637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C-4A46-F048-9DC8-15BCEF2F8649}"/>
            </c:ext>
          </c:extLst>
        </c:ser>
        <c:ser>
          <c:idx val="12"/>
          <c:order val="12"/>
          <c:tx>
            <c:strRef>
              <c:f>Feuil1!$C$45</c:f>
              <c:strCache>
                <c:ptCount val="1"/>
                <c:pt idx="0">
                  <c:v>YA 13700</c:v>
                </c:pt>
              </c:strCache>
            </c:strRef>
          </c:tx>
          <c:cat>
            <c:strRef>
              <c:f>Feuil1!$D$31:$L$31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Feuil1!$D$45:$L$45</c:f>
              <c:numCache>
                <c:formatCode>0.000</c:formatCode>
                <c:ptCount val="9"/>
                <c:pt idx="5">
                  <c:v>4.7054280063762999E-2</c:v>
                </c:pt>
                <c:pt idx="8">
                  <c:v>0.20712549279564985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D-4A46-F048-9DC8-15BCEF2F8649}"/>
            </c:ext>
          </c:extLst>
        </c:ser>
        <c:ser>
          <c:idx val="13"/>
          <c:order val="13"/>
          <c:tx>
            <c:strRef>
              <c:f>Feuil1!$C$46</c:f>
              <c:strCache>
                <c:ptCount val="1"/>
                <c:pt idx="0">
                  <c:v>YA 11351</c:v>
                </c:pt>
              </c:strCache>
            </c:strRef>
          </c:tx>
          <c:cat>
            <c:strRef>
              <c:f>Feuil1!$D$31:$L$31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Feuil1!$D$46:$L$46</c:f>
              <c:numCache>
                <c:formatCode>0.000</c:formatCode>
                <c:ptCount val="9"/>
                <c:pt idx="0">
                  <c:v>0.1115972721096572</c:v>
                </c:pt>
                <c:pt idx="2">
                  <c:v>8.3841892389242112E-2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4A46-F048-9DC8-15BCEF2F8649}"/>
            </c:ext>
          </c:extLst>
        </c:ser>
        <c:ser>
          <c:idx val="14"/>
          <c:order val="14"/>
          <c:tx>
            <c:strRef>
              <c:f>Feuil1!$C$47</c:f>
              <c:strCache>
                <c:ptCount val="1"/>
                <c:pt idx="0">
                  <c:v>YA 3196-368</c:v>
                </c:pt>
              </c:strCache>
            </c:strRef>
          </c:tx>
          <c:cat>
            <c:strRef>
              <c:f>Feuil1!$D$31:$L$31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Feuil1!$D$47:$L$47</c:f>
              <c:numCache>
                <c:formatCode>0.000</c:formatCode>
                <c:ptCount val="9"/>
                <c:pt idx="0">
                  <c:v>0.1115972721096572</c:v>
                </c:pt>
                <c:pt idx="2">
                  <c:v>8.3841892389242112E-2</c:v>
                </c:pt>
                <c:pt idx="4">
                  <c:v>5.9434829164549008E-2</c:v>
                </c:pt>
                <c:pt idx="6">
                  <c:v>8.1263289390674842E-2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4A46-F048-9DC8-15BCEF2F8649}"/>
            </c:ext>
          </c:extLst>
        </c:ser>
        <c:ser>
          <c:idx val="15"/>
          <c:order val="15"/>
          <c:tx>
            <c:strRef>
              <c:f>Feuil1!$C$48</c:f>
              <c:strCache>
                <c:ptCount val="1"/>
                <c:pt idx="0">
                  <c:v>YA 3196</c:v>
                </c:pt>
              </c:strCache>
            </c:strRef>
          </c:tx>
          <c:marker>
            <c:symbol val="triangle"/>
            <c:size val="9"/>
            <c:spPr>
              <a:solidFill>
                <a:schemeClr val="bg1"/>
              </a:solidFill>
            </c:spPr>
          </c:marker>
          <c:cat>
            <c:strRef>
              <c:f>Feuil1!$D$31:$L$31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Feuil1!$D$48:$L$48</c:f>
              <c:numCache>
                <c:formatCode>0.000</c:formatCode>
                <c:ptCount val="9"/>
                <c:pt idx="6">
                  <c:v>6.1958134195288173E-2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0-4A46-F048-9DC8-15BCEF2F8649}"/>
            </c:ext>
          </c:extLst>
        </c:ser>
        <c:ser>
          <c:idx val="16"/>
          <c:order val="16"/>
          <c:tx>
            <c:strRef>
              <c:f>Feuil1!$C$49</c:f>
              <c:strCache>
                <c:ptCount val="1"/>
                <c:pt idx="0">
                  <c:v>YA 3196</c:v>
                </c:pt>
              </c:strCache>
            </c:strRef>
          </c:tx>
          <c:cat>
            <c:strRef>
              <c:f>Feuil1!$D$31:$L$31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Feuil1!$D$49:$L$49</c:f>
              <c:numCache>
                <c:formatCode>0.000</c:formatCode>
                <c:ptCount val="9"/>
                <c:pt idx="3">
                  <c:v>6.793674784796222E-2</c:v>
                </c:pt>
                <c:pt idx="7">
                  <c:v>8.7039258981762124E-2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1-4A46-F048-9DC8-15BCEF2F8649}"/>
            </c:ext>
          </c:extLst>
        </c:ser>
        <c:ser>
          <c:idx val="17"/>
          <c:order val="17"/>
          <c:tx>
            <c:strRef>
              <c:f>Feuil1!$C$50</c:f>
              <c:strCache>
                <c:ptCount val="1"/>
                <c:pt idx="0">
                  <c:v>YA 3196bis</c:v>
                </c:pt>
              </c:strCache>
            </c:strRef>
          </c:tx>
          <c:cat>
            <c:strRef>
              <c:f>Feuil1!$D$31:$L$31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Feuil1!$D$50:$L$50</c:f>
              <c:numCache>
                <c:formatCode>0.000</c:formatCode>
                <c:ptCount val="9"/>
                <c:pt idx="3">
                  <c:v>7.0303481127069301E-2</c:v>
                </c:pt>
                <c:pt idx="7">
                  <c:v>8.7039258981762124E-2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2-4A46-F048-9DC8-15BCEF2F8649}"/>
            </c:ext>
          </c:extLst>
        </c:ser>
        <c:ser>
          <c:idx val="18"/>
          <c:order val="18"/>
          <c:tx>
            <c:strRef>
              <c:f>Feuil1!$C$51</c:f>
              <c:strCache>
                <c:ptCount val="1"/>
                <c:pt idx="0">
                  <c:v>YA 3196-251</c:v>
                </c:pt>
              </c:strCache>
            </c:strRef>
          </c:tx>
          <c:cat>
            <c:strRef>
              <c:f>Feuil1!$D$31:$L$31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Feuil1!$D$51:$L$51</c:f>
              <c:numCache>
                <c:formatCode>0.000</c:formatCode>
                <c:ptCount val="9"/>
                <c:pt idx="7">
                  <c:v>9.2002678513312341E-2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4A46-F048-9DC8-15BCEF2F8649}"/>
            </c:ext>
          </c:extLst>
        </c:ser>
        <c:ser>
          <c:idx val="19"/>
          <c:order val="19"/>
          <c:tx>
            <c:strRef>
              <c:f>Feuil1!$C$52</c:f>
              <c:strCache>
                <c:ptCount val="1"/>
                <c:pt idx="0">
                  <c:v>YA 368</c:v>
                </c:pt>
              </c:strCache>
            </c:strRef>
          </c:tx>
          <c:cat>
            <c:strRef>
              <c:f>Feuil1!$D$31:$L$31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Feuil1!$D$52:$L$52</c:f>
              <c:numCache>
                <c:formatCode>0.000</c:formatCode>
                <c:ptCount val="9"/>
                <c:pt idx="7">
                  <c:v>8.7039258981762124E-2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4-4A46-F048-9DC8-15BCEF2F8649}"/>
            </c:ext>
          </c:extLst>
        </c:ser>
        <c:ser>
          <c:idx val="20"/>
          <c:order val="20"/>
          <c:tx>
            <c:strRef>
              <c:f>Feuil1!$C$53</c:f>
              <c:strCache>
                <c:ptCount val="1"/>
                <c:pt idx="0">
                  <c:v>CH 12895</c:v>
                </c:pt>
              </c:strCache>
            </c:strRef>
          </c:tx>
          <c:spPr>
            <a:ln w="31750"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Feuil1!$D$31:$L$31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Feuil1!$D$53:$L$53</c:f>
              <c:numCache>
                <c:formatCode>0.000</c:formatCode>
                <c:ptCount val="9"/>
                <c:pt idx="0">
                  <c:v>0.1115972721096572</c:v>
                </c:pt>
                <c:pt idx="2">
                  <c:v>7.6459938766642477E-2</c:v>
                </c:pt>
                <c:pt idx="3">
                  <c:v>7.2657386520546652E-2</c:v>
                </c:pt>
                <c:pt idx="4">
                  <c:v>5.8549417070094201E-2</c:v>
                </c:pt>
                <c:pt idx="5">
                  <c:v>4.0005161671583966E-2</c:v>
                </c:pt>
                <c:pt idx="6">
                  <c:v>8.5958410599054513E-2</c:v>
                </c:pt>
                <c:pt idx="7">
                  <c:v>0.10176251580246864</c:v>
                </c:pt>
                <c:pt idx="8">
                  <c:v>0.21454951087485674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5-4A46-F048-9DC8-15BCEF2F8649}"/>
            </c:ext>
          </c:extLst>
        </c:ser>
        <c:ser>
          <c:idx val="21"/>
          <c:order val="21"/>
          <c:tx>
            <c:strRef>
              <c:f>Feuil1!$C$54</c:f>
              <c:strCache>
                <c:ptCount val="1"/>
                <c:pt idx="0">
                  <c:v>Moyenne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cat>
            <c:strRef>
              <c:f>Feuil1!$D$31:$L$31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Feuil1!$D$54:$L$54</c:f>
              <c:numCache>
                <c:formatCode>0.000</c:formatCode>
                <c:ptCount val="9"/>
                <c:pt idx="0">
                  <c:v>0.10669784646047464</c:v>
                </c:pt>
                <c:pt idx="1">
                  <c:v>9.6356418947242339E-2</c:v>
                </c:pt>
                <c:pt idx="2">
                  <c:v>7.8687729537809226E-2</c:v>
                </c:pt>
                <c:pt idx="3">
                  <c:v>7.0008343853119381E-2</c:v>
                </c:pt>
                <c:pt idx="4">
                  <c:v>4.2141956023039828E-2</c:v>
                </c:pt>
                <c:pt idx="5">
                  <c:v>5.1049894814859442E-2</c:v>
                </c:pt>
                <c:pt idx="6">
                  <c:v>7.6733730516489462E-2</c:v>
                </c:pt>
                <c:pt idx="7">
                  <c:v>8.7538161370806833E-2</c:v>
                </c:pt>
                <c:pt idx="8">
                  <c:v>0.21167745376311808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6-4A46-F048-9DC8-15BCEF2F8649}"/>
            </c:ext>
          </c:extLst>
        </c:ser>
        <c:ser>
          <c:idx val="22"/>
          <c:order val="22"/>
          <c:tx>
            <c:strRef>
              <c:f>Feuil1!$C$55</c:f>
              <c:strCache>
                <c:ptCount val="1"/>
                <c:pt idx="0">
                  <c:v>NY 10629</c:v>
                </c:pt>
              </c:strCache>
            </c:strRef>
          </c:tx>
          <c:spPr>
            <a:ln w="19050">
              <a:solidFill>
                <a:srgbClr val="FF85FF"/>
              </a:solidFill>
            </a:ln>
          </c:spPr>
          <c:marker>
            <c:symbol val="circle"/>
            <c:size val="5"/>
            <c:spPr>
              <a:solidFill>
                <a:srgbClr val="FF85FF"/>
              </a:solidFill>
            </c:spPr>
          </c:marker>
          <c:cat>
            <c:strRef>
              <c:f>Feuil1!$D$31:$L$31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Feuil1!$D$55:$L$55</c:f>
              <c:numCache>
                <c:formatCode>0.000</c:formatCode>
                <c:ptCount val="9"/>
                <c:pt idx="0">
                  <c:v>8.7264694069377313E-2</c:v>
                </c:pt>
                <c:pt idx="2">
                  <c:v>6.5146273408864364E-2</c:v>
                </c:pt>
                <c:pt idx="4">
                  <c:v>4.413167871566559E-2</c:v>
                </c:pt>
                <c:pt idx="5">
                  <c:v>4.9378787746400921E-2</c:v>
                </c:pt>
                <c:pt idx="6">
                  <c:v>8.8287072917637266E-2</c:v>
                </c:pt>
                <c:pt idx="7">
                  <c:v>0.10176251580246864</c:v>
                </c:pt>
                <c:pt idx="8">
                  <c:v>0.13683795990800762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7-4A46-F048-9DC8-15BCEF2F8649}"/>
            </c:ext>
          </c:extLst>
        </c:ser>
        <c:ser>
          <c:idx val="23"/>
          <c:order val="23"/>
          <c:tx>
            <c:strRef>
              <c:f>Feuil1!$C$56</c:f>
              <c:strCache>
                <c:ptCount val="1"/>
                <c:pt idx="0">
                  <c:v>E. cf E. scotti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</c:spPr>
          </c:marker>
          <c:cat>
            <c:strRef>
              <c:f>Feuil1!$D$31:$L$31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Feuil1!$D$56:$L$56</c:f>
              <c:numCache>
                <c:formatCode>0.000</c:formatCode>
                <c:ptCount val="9"/>
                <c:pt idx="4">
                  <c:v>5.1400375280429955E-2</c:v>
                </c:pt>
                <c:pt idx="5">
                  <c:v>4.3152236905769747E-2</c:v>
                </c:pt>
                <c:pt idx="6">
                  <c:v>8.1263289390674842E-2</c:v>
                </c:pt>
                <c:pt idx="7">
                  <c:v>9.2002678513312341E-2</c:v>
                </c:pt>
                <c:pt idx="8">
                  <c:v>0.15970084286751174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8-4A46-F048-9DC8-15BCEF2F8649}"/>
            </c:ext>
          </c:extLst>
        </c:ser>
        <c:ser>
          <c:idx val="24"/>
          <c:order val="24"/>
          <c:tx>
            <c:strRef>
              <c:f>Feuil1!$C$57</c:f>
              <c:strCache>
                <c:ptCount val="1"/>
                <c:pt idx="0">
                  <c:v>cf E. midlandensis</c:v>
                </c:pt>
              </c:strCache>
            </c:strRef>
          </c:tx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Feuil1!$D$31:$L$31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Feuil1!$D$57:$L$57</c:f>
              <c:numCache>
                <c:formatCode>0.000</c:formatCode>
                <c:ptCount val="9"/>
                <c:pt idx="2">
                  <c:v>6.3870811458621723E-2</c:v>
                </c:pt>
                <c:pt idx="4">
                  <c:v>3.8599190115704562E-2</c:v>
                </c:pt>
                <c:pt idx="7">
                  <c:v>0.11130783370869901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2-7A49-9221-3D346A905287}"/>
            </c:ext>
          </c:extLst>
        </c:ser>
        <c:ser>
          <c:idx val="25"/>
          <c:order val="25"/>
          <c:tx>
            <c:strRef>
              <c:f>Feuil1!$C$58</c:f>
              <c:strCache>
                <c:ptCount val="1"/>
                <c:pt idx="0">
                  <c:v>E. occidentalis, 5-56</c:v>
                </c:pt>
              </c:strCache>
            </c:strRef>
          </c:tx>
          <c:spPr>
            <a:ln>
              <a:solidFill>
                <a:srgbClr val="00FDFF"/>
              </a:solidFill>
            </a:ln>
          </c:spPr>
          <c:cat>
            <c:strRef>
              <c:f>Feuil1!$D$31:$L$31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Feuil1!$D$58:$L$58</c:f>
              <c:numCache>
                <c:formatCode>0.000</c:formatCode>
                <c:ptCount val="9"/>
                <c:pt idx="0">
                  <c:v>0.11340307297291963</c:v>
                </c:pt>
                <c:pt idx="1">
                  <c:v>0.12926402297146655</c:v>
                </c:pt>
                <c:pt idx="2">
                  <c:v>7.8070044208392364E-2</c:v>
                </c:pt>
                <c:pt idx="3">
                  <c:v>9.4070203084818171E-2</c:v>
                </c:pt>
                <c:pt idx="4">
                  <c:v>7.3532581915256578E-2</c:v>
                </c:pt>
                <c:pt idx="5">
                  <c:v>6.4416189088380094E-2</c:v>
                </c:pt>
                <c:pt idx="6">
                  <c:v>9.4283799383185762E-2</c:v>
                </c:pt>
                <c:pt idx="7">
                  <c:v>0.10416858556834696</c:v>
                </c:pt>
                <c:pt idx="8">
                  <c:v>9.4328760346023444E-2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2-7A49-9221-3D346A905287}"/>
            </c:ext>
          </c:extLst>
        </c:ser>
        <c:ser>
          <c:idx val="26"/>
          <c:order val="26"/>
          <c:tx>
            <c:strRef>
              <c:f>Feuil1!$C$59</c:f>
              <c:strCache>
                <c:ptCount val="1"/>
                <c:pt idx="0">
                  <c:v>Slaton 5249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triangle"/>
            <c:size val="9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Feuil1!$D$31:$L$31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Feuil1!$D$59:$L$59</c:f>
              <c:numCache>
                <c:formatCode>0.000</c:formatCode>
                <c:ptCount val="9"/>
                <c:pt idx="3">
                  <c:v>3.8481768509686543E-2</c:v>
                </c:pt>
                <c:pt idx="5">
                  <c:v>4.1581549906538839E-2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7-A947-BBFA-9AAC7AF02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239288"/>
        <c:axId val="362252152"/>
      </c:lineChart>
      <c:catAx>
        <c:axId val="3622392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2252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2252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2239288"/>
        <c:crosses val="autoZero"/>
        <c:crossBetween val="midCat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087794432548196"/>
          <c:y val="2.5816633303261467E-2"/>
          <c:w val="0.18096500369811472"/>
          <c:h val="0.9670262109516534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/>
    <c:pageMargins b="1" l="0.75" r="0.75" t="1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18056613891005"/>
          <c:y val="0.13200451315536776"/>
          <c:w val="0.83821451659054069"/>
          <c:h val="0.7413453043979259"/>
        </c:manualLayout>
      </c:layout>
      <c:lineChart>
        <c:grouping val="standard"/>
        <c:varyColors val="0"/>
        <c:ser>
          <c:idx val="1"/>
          <c:order val="0"/>
          <c:tx>
            <c:strRef>
              <c:f>Feuil1!$C$72</c:f>
              <c:strCache>
                <c:ptCount val="1"/>
                <c:pt idx="0">
                  <c:v>E. scotti, n=3-10</c:v>
                </c:pt>
              </c:strCache>
            </c:strRef>
          </c:tx>
          <c:spPr>
            <a:ln w="508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Feuil1!$D$71:$L$71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Feuil1!$D$72:$L$72</c:f>
              <c:numCache>
                <c:formatCode>0.000</c:formatCode>
                <c:ptCount val="9"/>
                <c:pt idx="0">
                  <c:v>0.10669784646047464</c:v>
                </c:pt>
                <c:pt idx="1">
                  <c:v>9.6356418947242339E-2</c:v>
                </c:pt>
                <c:pt idx="2">
                  <c:v>7.8687729537809226E-2</c:v>
                </c:pt>
                <c:pt idx="3">
                  <c:v>7.0008343853119381E-2</c:v>
                </c:pt>
                <c:pt idx="4">
                  <c:v>4.2141956023039828E-2</c:v>
                </c:pt>
                <c:pt idx="5">
                  <c:v>5.1049894814859442E-2</c:v>
                </c:pt>
                <c:pt idx="6">
                  <c:v>7.6733730516489462E-2</c:v>
                </c:pt>
                <c:pt idx="7">
                  <c:v>8.7538161370806833E-2</c:v>
                </c:pt>
                <c:pt idx="8">
                  <c:v>0.21167745376311808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4-1F47-A804-C8B3A07675DD}"/>
            </c:ext>
          </c:extLst>
        </c:ser>
        <c:ser>
          <c:idx val="0"/>
          <c:order val="1"/>
          <c:tx>
            <c:strRef>
              <c:f>Feuil1!$C$73</c:f>
              <c:strCache>
                <c:ptCount val="1"/>
                <c:pt idx="0">
                  <c:v>E. occidentalis, 5-56</c:v>
                </c:pt>
              </c:strCache>
            </c:strRef>
          </c:tx>
          <c:spPr>
            <a:ln>
              <a:solidFill>
                <a:srgbClr val="00FDFF"/>
              </a:solidFill>
            </a:ln>
          </c:spPr>
          <c:marker>
            <c:symbol val="diamond"/>
            <c:size val="9"/>
            <c:spPr>
              <a:solidFill>
                <a:srgbClr val="00FDFF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Feuil1!$D$71:$L$71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Feuil1!$D$73:$L$73</c:f>
              <c:numCache>
                <c:formatCode>0.000</c:formatCode>
                <c:ptCount val="9"/>
                <c:pt idx="0">
                  <c:v>0.11340307297291963</c:v>
                </c:pt>
                <c:pt idx="1">
                  <c:v>0.12926402297146655</c:v>
                </c:pt>
                <c:pt idx="2">
                  <c:v>7.8070044208392364E-2</c:v>
                </c:pt>
                <c:pt idx="3">
                  <c:v>9.4070203084818171E-2</c:v>
                </c:pt>
                <c:pt idx="4">
                  <c:v>7.3532581915256578E-2</c:v>
                </c:pt>
                <c:pt idx="5">
                  <c:v>6.4416189088380094E-2</c:v>
                </c:pt>
                <c:pt idx="6">
                  <c:v>9.4283799383185762E-2</c:v>
                </c:pt>
                <c:pt idx="7">
                  <c:v>0.10416858556834696</c:v>
                </c:pt>
                <c:pt idx="8">
                  <c:v>9.4328760346023444E-2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4-1F47-A804-C8B3A07675DD}"/>
            </c:ext>
          </c:extLst>
        </c:ser>
        <c:ser>
          <c:idx val="2"/>
          <c:order val="2"/>
          <c:tx>
            <c:strRef>
              <c:f>Feuil1!$C$74</c:f>
              <c:strCache>
                <c:ptCount val="1"/>
                <c:pt idx="0">
                  <c:v>Cedral, n=9-25</c:v>
                </c:pt>
              </c:strCache>
            </c:strRef>
          </c:tx>
          <c:spPr>
            <a:ln w="28575">
              <a:solidFill>
                <a:srgbClr val="FF85FF"/>
              </a:solidFill>
            </a:ln>
          </c:spPr>
          <c:marker>
            <c:symbol val="square"/>
            <c:size val="7"/>
            <c:spPr>
              <a:solidFill>
                <a:srgbClr val="FF85FF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Feuil1!$D$71:$L$71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Feuil1!$D$74:$L$74</c:f>
              <c:numCache>
                <c:formatCode>0.000</c:formatCode>
                <c:ptCount val="9"/>
                <c:pt idx="2">
                  <c:v>6.5273613823764176E-2</c:v>
                </c:pt>
                <c:pt idx="3">
                  <c:v>5.1984238913333591E-2</c:v>
                </c:pt>
                <c:pt idx="4">
                  <c:v>4.9956335772448845E-2</c:v>
                </c:pt>
                <c:pt idx="5">
                  <c:v>5.6886623199309927E-2</c:v>
                </c:pt>
                <c:pt idx="6">
                  <c:v>6.7840316421242663E-2</c:v>
                </c:pt>
                <c:pt idx="7">
                  <c:v>9.2002678513312341E-2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A4-1F47-A804-C8B3A07675DD}"/>
            </c:ext>
          </c:extLst>
        </c:ser>
        <c:ser>
          <c:idx val="3"/>
          <c:order val="3"/>
          <c:tx>
            <c:strRef>
              <c:f>Feuil1!$C$75</c:f>
              <c:strCache>
                <c:ptCount val="1"/>
                <c:pt idx="0">
                  <c:v>E. zebra, n=22-28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</c:spPr>
          </c:marker>
          <c:cat>
            <c:strRef>
              <c:f>Feuil1!$D$71:$L$71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Feuil1!$D$75:$L$75</c:f>
              <c:numCache>
                <c:formatCode>0.000</c:formatCode>
                <c:ptCount val="9"/>
                <c:pt idx="0">
                  <c:v>3.4946308234765411E-2</c:v>
                </c:pt>
                <c:pt idx="1">
                  <c:v>4.4602051455790992E-2</c:v>
                </c:pt>
                <c:pt idx="2">
                  <c:v>1.1506322959559778E-2</c:v>
                </c:pt>
                <c:pt idx="3">
                  <c:v>1.8923720741303995E-2</c:v>
                </c:pt>
                <c:pt idx="4">
                  <c:v>-2.6726663816469376E-2</c:v>
                </c:pt>
                <c:pt idx="5">
                  <c:v>-4.0509212783335524E-2</c:v>
                </c:pt>
                <c:pt idx="6">
                  <c:v>1.7011446697293486E-2</c:v>
                </c:pt>
                <c:pt idx="7">
                  <c:v>2.2091019889973085E-2</c:v>
                </c:pt>
                <c:pt idx="8">
                  <c:v>-1.7873494972297621E-2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A4-1F47-A804-C8B3A07675DD}"/>
            </c:ext>
          </c:extLst>
        </c:ser>
        <c:ser>
          <c:idx val="4"/>
          <c:order val="4"/>
          <c:tx>
            <c:strRef>
              <c:f>Feuil1!$C$76</c:f>
              <c:strCache>
                <c:ptCount val="1"/>
                <c:pt idx="0">
                  <c:v>Arabian, n=3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Feuil1!$D$71:$L$71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Feuil1!$D$76:$L$76</c:f>
              <c:numCache>
                <c:formatCode>0.000</c:formatCode>
                <c:ptCount val="9"/>
                <c:pt idx="0">
                  <c:v>0.11395719678895944</c:v>
                </c:pt>
                <c:pt idx="1">
                  <c:v>0.10305733463188194</c:v>
                </c:pt>
                <c:pt idx="2">
                  <c:v>9.0259855984389237E-2</c:v>
                </c:pt>
                <c:pt idx="3">
                  <c:v>7.9296857516936381E-2</c:v>
                </c:pt>
                <c:pt idx="4">
                  <c:v>6.7844182313784973E-2</c:v>
                </c:pt>
                <c:pt idx="5">
                  <c:v>7.2404119321372029E-2</c:v>
                </c:pt>
                <c:pt idx="6">
                  <c:v>8.7357105791619372E-2</c:v>
                </c:pt>
                <c:pt idx="7">
                  <c:v>9.9343041679055721E-2</c:v>
                </c:pt>
                <c:pt idx="8">
                  <c:v>0.1776967857710996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A4-1F47-A804-C8B3A07675DD}"/>
            </c:ext>
          </c:extLst>
        </c:ser>
        <c:ser>
          <c:idx val="5"/>
          <c:order val="5"/>
          <c:tx>
            <c:strRef>
              <c:f>Feuil1!$C$77</c:f>
              <c:strCache>
                <c:ptCount val="1"/>
                <c:pt idx="0">
                  <c:v>FAM 71467</c:v>
                </c:pt>
              </c:strCache>
            </c:strRef>
          </c:tx>
          <c:marker>
            <c:symbol val="none"/>
          </c:marker>
          <c:cat>
            <c:strRef>
              <c:f>Feuil1!$D$71:$L$71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Feuil1!$D$77:$L$77</c:f>
              <c:numCache>
                <c:formatCode>0.000</c:formatCode>
                <c:ptCount val="9"/>
                <c:pt idx="0">
                  <c:v>6.4600709433433767E-2</c:v>
                </c:pt>
                <c:pt idx="1">
                  <c:v>5.8222403062639927E-2</c:v>
                </c:pt>
                <c:pt idx="2">
                  <c:v>3.4819014400799375E-2</c:v>
                </c:pt>
                <c:pt idx="3">
                  <c:v>2.9500469490396863E-2</c:v>
                </c:pt>
                <c:pt idx="4">
                  <c:v>-2.2370638557007716E-3</c:v>
                </c:pt>
                <c:pt idx="5">
                  <c:v>7.2126482752761234E-3</c:v>
                </c:pt>
                <c:pt idx="6">
                  <c:v>3.3929410595044507E-2</c:v>
                </c:pt>
                <c:pt idx="7">
                  <c:v>4.7887135019613947E-2</c:v>
                </c:pt>
                <c:pt idx="8">
                  <c:v>0.12674453747156211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A4-1F47-A804-C8B3A07675DD}"/>
            </c:ext>
          </c:extLst>
        </c:ser>
        <c:ser>
          <c:idx val="6"/>
          <c:order val="6"/>
          <c:tx>
            <c:strRef>
              <c:f>Feuil1!$C$78</c:f>
              <c:strCache>
                <c:ptCount val="1"/>
                <c:pt idx="0">
                  <c:v>cf E. midlandensis</c:v>
                </c:pt>
              </c:strCache>
            </c:strRef>
          </c:tx>
          <c:marker>
            <c:symbol val="triangle"/>
            <c:size val="10"/>
            <c:spPr>
              <a:noFill/>
              <a:ln w="28575">
                <a:solidFill>
                  <a:schemeClr val="tx1"/>
                </a:solidFill>
              </a:ln>
            </c:spPr>
          </c:marker>
          <c:cat>
            <c:strRef>
              <c:f>Feuil1!$D$71:$L$71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Feuil1!$D$78:$L$78</c:f>
              <c:numCache>
                <c:formatCode>0.000</c:formatCode>
                <c:ptCount val="9"/>
                <c:pt idx="2">
                  <c:v>6.3870811458621723E-2</c:v>
                </c:pt>
                <c:pt idx="4">
                  <c:v>3.8599190115704562E-2</c:v>
                </c:pt>
                <c:pt idx="7">
                  <c:v>0.11130783370869901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A4-1F47-A804-C8B3A07675DD}"/>
            </c:ext>
          </c:extLst>
        </c:ser>
        <c:ser>
          <c:idx val="7"/>
          <c:order val="7"/>
          <c:tx>
            <c:strRef>
              <c:f>Feuil1!$C$79</c:f>
              <c:strCache>
                <c:ptCount val="1"/>
                <c:pt idx="0">
                  <c:v>E. cf scotti</c:v>
                </c:pt>
              </c:strCache>
            </c:strRef>
          </c:tx>
          <c:marker>
            <c:symbol val="none"/>
          </c:marker>
          <c:cat>
            <c:strRef>
              <c:f>Feuil1!$D$71:$L$71</c:f>
              <c:strCache>
                <c:ptCount val="9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  <c:pt idx="8">
                  <c:v>Ph III A (4)</c:v>
                </c:pt>
              </c:strCache>
            </c:strRef>
          </c:cat>
          <c:val>
            <c:numRef>
              <c:f>Feuil1!$D$79:$L$79</c:f>
              <c:numCache>
                <c:formatCode>0.000</c:formatCode>
                <c:ptCount val="9"/>
                <c:pt idx="4">
                  <c:v>5.1400375280429955E-2</c:v>
                </c:pt>
                <c:pt idx="5">
                  <c:v>4.3152236905769747E-2</c:v>
                </c:pt>
                <c:pt idx="6">
                  <c:v>8.1263289390674842E-2</c:v>
                </c:pt>
                <c:pt idx="7">
                  <c:v>9.2002678513312341E-2</c:v>
                </c:pt>
                <c:pt idx="8">
                  <c:v>0.15970084286751174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9A4-1F47-A804-C8B3A0767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239288"/>
        <c:axId val="362252152"/>
      </c:lineChart>
      <c:catAx>
        <c:axId val="3622392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/>
            </a:pPr>
            <a:endParaRPr lang="en-US"/>
          </a:p>
        </c:txPr>
        <c:crossAx val="362252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2252152"/>
        <c:scaling>
          <c:orientation val="minMax"/>
          <c:min val="-5.000000000000001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/>
            </a:pPr>
            <a:endParaRPr lang="en-US"/>
          </a:p>
        </c:txPr>
        <c:crossAx val="362239288"/>
        <c:crosses val="autoZero"/>
        <c:crossBetween val="midCat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471545612873157"/>
          <c:y val="1.2195121951219513E-2"/>
          <c:w val="0.80352858930016924"/>
          <c:h val="0.1154066641060111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/>
    <c:pageMargins b="1" l="0.75" r="0.75" t="1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313070</xdr:colOff>
      <xdr:row>9</xdr:row>
      <xdr:rowOff>173686</xdr:rowOff>
    </xdr:from>
    <xdr:to>
      <xdr:col>24</xdr:col>
      <xdr:colOff>602436</xdr:colOff>
      <xdr:row>49</xdr:row>
      <xdr:rowOff>32564</xdr:rowOff>
    </xdr:to>
    <xdr:graphicFrame macro="">
      <xdr:nvGraphicFramePr>
        <xdr:cNvPr id="1028" name="Char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58</xdr:row>
      <xdr:rowOff>178873</xdr:rowOff>
    </xdr:from>
    <xdr:to>
      <xdr:col>22</xdr:col>
      <xdr:colOff>748048</xdr:colOff>
      <xdr:row>99</xdr:row>
      <xdr:rowOff>156693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604F99A6-19CD-7446-BED4-40E17B4D25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584200</xdr:colOff>
      <xdr:row>19</xdr:row>
      <xdr:rowOff>220132</xdr:rowOff>
    </xdr:from>
    <xdr:to>
      <xdr:col>13</xdr:col>
      <xdr:colOff>296333</xdr:colOff>
      <xdr:row>36</xdr:row>
      <xdr:rowOff>8464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82B61FD-3D31-4ABC-9E7D-67C19739BAA4}"/>
            </a:ext>
          </a:extLst>
        </xdr:cNvPr>
        <xdr:cNvSpPr txBox="1"/>
      </xdr:nvSpPr>
      <xdr:spPr>
        <a:xfrm>
          <a:off x="7696200" y="4563532"/>
          <a:ext cx="406400" cy="36745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287866</xdr:colOff>
      <xdr:row>71</xdr:row>
      <xdr:rowOff>25401</xdr:rowOff>
    </xdr:from>
    <xdr:to>
      <xdr:col>12</xdr:col>
      <xdr:colOff>651933</xdr:colOff>
      <xdr:row>87</xdr:row>
      <xdr:rowOff>42333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1C0049D-A4B6-4A91-89F3-DC4F2734F0EB}"/>
            </a:ext>
          </a:extLst>
        </xdr:cNvPr>
        <xdr:cNvSpPr txBox="1"/>
      </xdr:nvSpPr>
      <xdr:spPr>
        <a:xfrm>
          <a:off x="7399866" y="16256001"/>
          <a:ext cx="364067" cy="36745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9"/>
  <sheetViews>
    <sheetView tabSelected="1" zoomScale="75" zoomScaleNormal="75" workbookViewId="0">
      <selection activeCell="Q8" sqref="Q8"/>
    </sheetView>
  </sheetViews>
  <sheetFormatPr defaultColWidth="10.8984375" defaultRowHeight="18"/>
  <cols>
    <col min="1" max="2" width="10.8984375" style="6"/>
    <col min="3" max="3" width="19.296875" style="10" customWidth="1"/>
    <col min="4" max="12" width="7.8984375" style="10" customWidth="1"/>
    <col min="13" max="16384" width="10.8984375" style="10"/>
  </cols>
  <sheetData>
    <row r="1" spans="1:12" s="3" customFormat="1">
      <c r="A1" s="2"/>
      <c r="B1" s="2"/>
      <c r="C1" s="3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</row>
    <row r="2" spans="1:12" s="3" customFormat="1">
      <c r="A2" s="2"/>
      <c r="B2" s="2"/>
      <c r="C2" s="3" t="s">
        <v>10</v>
      </c>
      <c r="D2" s="5">
        <v>241.3</v>
      </c>
      <c r="E2" s="5">
        <v>329.7</v>
      </c>
      <c r="F2" s="5">
        <v>293.5</v>
      </c>
      <c r="G2" s="5">
        <v>313</v>
      </c>
      <c r="H2" s="5">
        <v>214.1</v>
      </c>
      <c r="I2" s="5">
        <v>250.8</v>
      </c>
      <c r="J2" s="5">
        <v>76.3</v>
      </c>
      <c r="K2" s="5">
        <v>71.2</v>
      </c>
      <c r="L2" s="5">
        <v>54</v>
      </c>
    </row>
    <row r="3" spans="1:12">
      <c r="A3" s="6" t="s">
        <v>11</v>
      </c>
      <c r="B3" s="6" t="s">
        <v>12</v>
      </c>
      <c r="C3" s="10" t="s">
        <v>13</v>
      </c>
      <c r="D3" s="1">
        <v>295</v>
      </c>
      <c r="E3" s="1">
        <v>390</v>
      </c>
      <c r="F3" s="1">
        <v>340</v>
      </c>
      <c r="G3" s="1">
        <v>372</v>
      </c>
      <c r="H3" s="1">
        <v>225</v>
      </c>
      <c r="I3" s="1">
        <v>270</v>
      </c>
      <c r="J3" s="1">
        <v>84</v>
      </c>
      <c r="K3" s="1">
        <v>80</v>
      </c>
      <c r="L3" s="1">
        <v>90</v>
      </c>
    </row>
    <row r="4" spans="1:12">
      <c r="B4" s="6" t="s">
        <v>12</v>
      </c>
      <c r="C4" s="15" t="s">
        <v>25</v>
      </c>
      <c r="D4" s="10">
        <v>309</v>
      </c>
      <c r="F4" s="10">
        <v>348</v>
      </c>
      <c r="H4" s="10">
        <v>236.5</v>
      </c>
    </row>
    <row r="5" spans="1:12">
      <c r="B5" s="6" t="s">
        <v>12</v>
      </c>
      <c r="C5" s="15" t="s">
        <v>26</v>
      </c>
      <c r="D5" s="10">
        <v>313</v>
      </c>
      <c r="E5" s="3">
        <v>426</v>
      </c>
      <c r="F5" s="10">
        <v>350</v>
      </c>
      <c r="H5" s="10">
        <v>231</v>
      </c>
      <c r="J5" s="10">
        <v>92</v>
      </c>
      <c r="L5" s="10">
        <v>86</v>
      </c>
    </row>
    <row r="6" spans="1:12">
      <c r="B6" s="6" t="s">
        <v>12</v>
      </c>
      <c r="C6" s="15" t="s">
        <v>27</v>
      </c>
      <c r="E6" s="3"/>
      <c r="G6" s="10">
        <v>361</v>
      </c>
    </row>
    <row r="7" spans="1:12">
      <c r="B7" s="6" t="s">
        <v>12</v>
      </c>
      <c r="C7" s="15" t="s">
        <v>28</v>
      </c>
      <c r="D7" s="10">
        <v>306</v>
      </c>
      <c r="F7" s="10">
        <v>344</v>
      </c>
      <c r="H7" s="10">
        <v>232.5</v>
      </c>
      <c r="J7" s="10">
        <v>91.5</v>
      </c>
    </row>
    <row r="8" spans="1:12">
      <c r="B8" s="6" t="s">
        <v>12</v>
      </c>
      <c r="C8" s="15" t="s">
        <v>16</v>
      </c>
      <c r="F8" s="10">
        <v>372</v>
      </c>
      <c r="J8" s="10">
        <v>90</v>
      </c>
    </row>
    <row r="9" spans="1:12">
      <c r="B9" s="6" t="s">
        <v>12</v>
      </c>
      <c r="C9" s="10" t="s">
        <v>22</v>
      </c>
      <c r="J9" s="10">
        <v>94</v>
      </c>
      <c r="K9" s="10">
        <v>92</v>
      </c>
    </row>
    <row r="10" spans="1:12">
      <c r="B10" s="6" t="s">
        <v>12</v>
      </c>
      <c r="C10" s="10" t="s">
        <v>23</v>
      </c>
      <c r="J10" s="10">
        <v>93</v>
      </c>
    </row>
    <row r="11" spans="1:12">
      <c r="B11" s="6" t="s">
        <v>12</v>
      </c>
      <c r="C11" s="10" t="s">
        <v>24</v>
      </c>
      <c r="J11" s="10">
        <v>91</v>
      </c>
    </row>
    <row r="12" spans="1:12">
      <c r="B12" s="6" t="s">
        <v>12</v>
      </c>
      <c r="C12" s="15" t="s">
        <v>21</v>
      </c>
      <c r="E12" s="10">
        <v>409</v>
      </c>
      <c r="G12" s="10">
        <v>369</v>
      </c>
      <c r="I12" s="10">
        <v>286</v>
      </c>
      <c r="K12" s="10">
        <v>89</v>
      </c>
      <c r="L12" s="10">
        <v>86</v>
      </c>
    </row>
    <row r="13" spans="1:12">
      <c r="B13" s="6" t="s">
        <v>12</v>
      </c>
      <c r="C13" s="15" t="s">
        <v>20</v>
      </c>
      <c r="D13" s="10">
        <v>309</v>
      </c>
      <c r="E13" s="10">
        <v>418</v>
      </c>
      <c r="F13" s="10">
        <v>354</v>
      </c>
      <c r="G13" s="10">
        <v>375</v>
      </c>
      <c r="I13" s="10">
        <v>291</v>
      </c>
      <c r="K13" s="10">
        <v>84</v>
      </c>
    </row>
    <row r="14" spans="1:12">
      <c r="A14" s="16" t="s">
        <v>34</v>
      </c>
      <c r="B14" s="6" t="s">
        <v>12</v>
      </c>
      <c r="C14" s="15" t="s">
        <v>33</v>
      </c>
      <c r="E14" s="10">
        <v>415</v>
      </c>
      <c r="F14" s="17">
        <v>348</v>
      </c>
      <c r="G14" s="10">
        <v>361</v>
      </c>
      <c r="I14" s="10">
        <v>291</v>
      </c>
      <c r="J14" s="10">
        <v>93</v>
      </c>
      <c r="K14" s="10">
        <v>87</v>
      </c>
    </row>
    <row r="15" spans="1:12">
      <c r="B15" s="6" t="s">
        <v>12</v>
      </c>
      <c r="C15" s="15" t="s">
        <v>36</v>
      </c>
      <c r="F15" s="6"/>
      <c r="L15" s="10">
        <v>90</v>
      </c>
    </row>
    <row r="16" spans="1:12">
      <c r="B16" s="6" t="s">
        <v>12</v>
      </c>
      <c r="C16" s="15" t="s">
        <v>37</v>
      </c>
      <c r="I16" s="10">
        <v>279.5</v>
      </c>
      <c r="L16" s="10">
        <v>87</v>
      </c>
    </row>
    <row r="17" spans="1:12">
      <c r="B17" s="6" t="s">
        <v>12</v>
      </c>
      <c r="C17" s="15" t="s">
        <v>35</v>
      </c>
      <c r="D17" s="10">
        <v>312</v>
      </c>
      <c r="F17" s="10">
        <v>356</v>
      </c>
    </row>
    <row r="18" spans="1:12">
      <c r="B18" s="6" t="s">
        <v>12</v>
      </c>
      <c r="C18" s="15" t="s">
        <v>29</v>
      </c>
      <c r="D18" s="10">
        <v>312</v>
      </c>
      <c r="F18" s="10">
        <v>356</v>
      </c>
      <c r="H18" s="10">
        <v>245.5</v>
      </c>
      <c r="J18" s="10">
        <v>92</v>
      </c>
    </row>
    <row r="19" spans="1:12">
      <c r="B19" s="6" t="s">
        <v>12</v>
      </c>
      <c r="C19" s="6" t="s">
        <v>30</v>
      </c>
      <c r="J19" s="10">
        <v>88</v>
      </c>
    </row>
    <row r="20" spans="1:12">
      <c r="B20" s="6" t="s">
        <v>12</v>
      </c>
      <c r="C20" s="6" t="s">
        <v>30</v>
      </c>
      <c r="G20" s="10">
        <v>366</v>
      </c>
      <c r="K20" s="10">
        <v>87</v>
      </c>
    </row>
    <row r="21" spans="1:12">
      <c r="B21" s="6" t="s">
        <v>12</v>
      </c>
      <c r="C21" s="6" t="s">
        <v>32</v>
      </c>
      <c r="G21" s="10">
        <v>368</v>
      </c>
      <c r="K21" s="10">
        <v>87</v>
      </c>
    </row>
    <row r="22" spans="1:12">
      <c r="B22" s="6" t="s">
        <v>12</v>
      </c>
      <c r="C22" s="6" t="s">
        <v>31</v>
      </c>
      <c r="K22" s="10">
        <v>88</v>
      </c>
    </row>
    <row r="23" spans="1:12">
      <c r="B23" s="6" t="s">
        <v>12</v>
      </c>
      <c r="C23" s="6" t="s">
        <v>17</v>
      </c>
      <c r="K23" s="10">
        <v>87</v>
      </c>
    </row>
    <row r="24" spans="1:12">
      <c r="B24" s="7" t="s">
        <v>12</v>
      </c>
      <c r="C24" s="15" t="s">
        <v>18</v>
      </c>
      <c r="D24" s="10">
        <v>312</v>
      </c>
      <c r="F24" s="10">
        <v>350</v>
      </c>
      <c r="G24" s="10">
        <v>370</v>
      </c>
      <c r="H24" s="10">
        <v>245</v>
      </c>
      <c r="I24" s="10">
        <v>275</v>
      </c>
      <c r="J24" s="10">
        <v>93</v>
      </c>
      <c r="K24" s="10">
        <v>90</v>
      </c>
      <c r="L24" s="10">
        <v>88.5</v>
      </c>
    </row>
    <row r="25" spans="1:12">
      <c r="B25" s="7" t="s">
        <v>43</v>
      </c>
      <c r="C25" s="18" t="s">
        <v>38</v>
      </c>
      <c r="D25" s="19">
        <f>AVERAGE(D3:D24)</f>
        <v>308.5</v>
      </c>
      <c r="E25" s="19">
        <f t="shared" ref="E25:L25" si="0">AVERAGE(E3:E24)</f>
        <v>411.6</v>
      </c>
      <c r="F25" s="19">
        <f t="shared" si="0"/>
        <v>351.8</v>
      </c>
      <c r="G25" s="19">
        <f t="shared" si="0"/>
        <v>367.75</v>
      </c>
      <c r="H25" s="19">
        <f t="shared" si="0"/>
        <v>235.91666666666666</v>
      </c>
      <c r="I25" s="19">
        <f t="shared" si="0"/>
        <v>282.08333333333331</v>
      </c>
      <c r="J25" s="19">
        <f t="shared" si="0"/>
        <v>91.045454545454547</v>
      </c>
      <c r="K25" s="19">
        <f t="shared" si="0"/>
        <v>87.1</v>
      </c>
      <c r="L25" s="19">
        <f t="shared" si="0"/>
        <v>87.916666666666671</v>
      </c>
    </row>
    <row r="26" spans="1:12">
      <c r="B26" s="20" t="s">
        <v>12</v>
      </c>
      <c r="C26" s="8" t="s">
        <v>19</v>
      </c>
      <c r="D26" s="10">
        <v>295</v>
      </c>
      <c r="F26" s="10">
        <v>341</v>
      </c>
      <c r="H26" s="10">
        <v>237</v>
      </c>
      <c r="I26" s="10">
        <v>281</v>
      </c>
      <c r="J26" s="10">
        <v>93.5</v>
      </c>
      <c r="K26" s="10">
        <v>90</v>
      </c>
      <c r="L26" s="10">
        <v>74</v>
      </c>
    </row>
    <row r="27" spans="1:12">
      <c r="A27" s="6" t="s">
        <v>11</v>
      </c>
      <c r="B27" s="6" t="s">
        <v>14</v>
      </c>
      <c r="C27" s="10" t="s">
        <v>54</v>
      </c>
      <c r="D27" s="1"/>
      <c r="E27" s="1"/>
      <c r="F27" s="1"/>
      <c r="G27" s="1"/>
      <c r="H27" s="1">
        <v>241</v>
      </c>
      <c r="I27" s="1">
        <v>277</v>
      </c>
      <c r="J27" s="1">
        <v>92</v>
      </c>
      <c r="K27" s="1">
        <v>88</v>
      </c>
      <c r="L27" s="1">
        <v>78</v>
      </c>
    </row>
    <row r="28" spans="1:12">
      <c r="A28" s="10" t="s">
        <v>39</v>
      </c>
      <c r="B28" s="10" t="s">
        <v>40</v>
      </c>
      <c r="C28" s="10" t="s">
        <v>41</v>
      </c>
      <c r="D28" s="1"/>
      <c r="E28" s="1"/>
      <c r="F28" s="1">
        <v>340</v>
      </c>
      <c r="G28" s="1"/>
      <c r="H28" s="1">
        <v>234</v>
      </c>
      <c r="I28" s="1"/>
      <c r="J28" s="1"/>
      <c r="K28" s="1">
        <v>92</v>
      </c>
      <c r="L28" s="1"/>
    </row>
    <row r="29" spans="1:12">
      <c r="A29" s="10"/>
      <c r="B29" s="10"/>
      <c r="C29" s="21" t="s">
        <v>42</v>
      </c>
      <c r="D29" s="1">
        <v>313.3</v>
      </c>
      <c r="E29" s="1">
        <v>444</v>
      </c>
      <c r="F29" s="1">
        <v>351.3</v>
      </c>
      <c r="G29" s="1">
        <v>388.7</v>
      </c>
      <c r="H29" s="1">
        <v>253.6</v>
      </c>
      <c r="I29" s="1">
        <v>290.89999999999998</v>
      </c>
      <c r="J29" s="1">
        <v>94.8</v>
      </c>
      <c r="K29" s="1">
        <v>90.5</v>
      </c>
      <c r="L29" s="1">
        <v>67.099999999999994</v>
      </c>
    </row>
    <row r="30" spans="1:12">
      <c r="A30" s="6" t="s">
        <v>44</v>
      </c>
      <c r="C30" s="10" t="s">
        <v>45</v>
      </c>
      <c r="D30" s="1"/>
      <c r="F30" s="1"/>
      <c r="G30" s="1">
        <v>342</v>
      </c>
      <c r="H30" s="1"/>
      <c r="I30" s="10">
        <v>276</v>
      </c>
      <c r="J30" s="1"/>
      <c r="K30" s="1"/>
      <c r="L30" s="1"/>
    </row>
    <row r="31" spans="1:12">
      <c r="D31" s="4" t="str">
        <f t="shared" ref="D31:L31" si="1">D1</f>
        <v>H</v>
      </c>
      <c r="E31" s="4" t="str">
        <f t="shared" si="1"/>
        <v>F</v>
      </c>
      <c r="F31" s="4" t="str">
        <f t="shared" si="1"/>
        <v>R</v>
      </c>
      <c r="G31" s="4" t="str">
        <f t="shared" si="1"/>
        <v>T</v>
      </c>
      <c r="H31" s="4" t="str">
        <f t="shared" si="1"/>
        <v>MC</v>
      </c>
      <c r="I31" s="4" t="str">
        <f t="shared" si="1"/>
        <v>MT</v>
      </c>
      <c r="J31" s="4" t="str">
        <f t="shared" si="1"/>
        <v>Ph I A</v>
      </c>
      <c r="K31" s="4" t="str">
        <f t="shared" si="1"/>
        <v>Ph I P</v>
      </c>
      <c r="L31" s="4" t="str">
        <f t="shared" si="1"/>
        <v>Ph III A (4)</v>
      </c>
    </row>
    <row r="32" spans="1:12">
      <c r="A32" s="6" t="str">
        <f>A3</f>
        <v>VE</v>
      </c>
      <c r="B32" s="6" t="str">
        <f>B3</f>
        <v>Rock Creek</v>
      </c>
      <c r="C32" s="10" t="str">
        <f>C3</f>
        <v>NMC 2381</v>
      </c>
      <c r="D32" s="13">
        <f t="shared" ref="D32:L32" si="2">LOG10(D3)-LOG10(D$2)</f>
        <v>8.7264694069377313E-2</v>
      </c>
      <c r="E32" s="13">
        <f t="shared" si="2"/>
        <v>7.2945659883346003E-2</v>
      </c>
      <c r="F32" s="13">
        <f t="shared" si="2"/>
        <v>6.3870811458621723E-2</v>
      </c>
      <c r="G32" s="13">
        <f t="shared" si="2"/>
        <v>7.4998602335448972E-2</v>
      </c>
      <c r="H32" s="13">
        <f t="shared" si="2"/>
        <v>2.1565850816924304E-2</v>
      </c>
      <c r="I32" s="13">
        <f t="shared" si="2"/>
        <v>3.2036232000308473E-2</v>
      </c>
      <c r="J32" s="13">
        <f t="shared" si="2"/>
        <v>4.1754748107001083E-2</v>
      </c>
      <c r="K32" s="13">
        <f t="shared" si="2"/>
        <v>5.0609993355087202E-2</v>
      </c>
      <c r="L32" s="13">
        <f t="shared" si="2"/>
        <v>0.22184874961635637</v>
      </c>
    </row>
    <row r="33" spans="2:12">
      <c r="C33" s="10" t="str">
        <f t="shared" ref="C33:C59" si="3">C4</f>
        <v>NY 10606</v>
      </c>
      <c r="D33" s="13">
        <f>LOG10(D4)-LOG10(D$2)</f>
        <v>0.10740115751604895</v>
      </c>
      <c r="E33" s="13"/>
      <c r="F33" s="13">
        <f>LOG10(F4)-LOG10(F$2)</f>
        <v>7.3971138362947553E-2</v>
      </c>
      <c r="G33" s="13"/>
      <c r="H33" s="13">
        <f>LOG10(H4)-LOG10(H$2)</f>
        <v>4.3214477779391913E-2</v>
      </c>
      <c r="I33" s="13"/>
      <c r="J33" s="13"/>
      <c r="K33" s="13"/>
      <c r="L33" s="13"/>
    </row>
    <row r="34" spans="2:12">
      <c r="C34" s="10" t="str">
        <f t="shared" si="3"/>
        <v>NY 10607</v>
      </c>
      <c r="D34" s="13">
        <f>LOG10(D5)-LOG10(D$2)</f>
        <v>0.11298701563766267</v>
      </c>
      <c r="E34" s="13">
        <f>LOG10(E5)-LOG10(E$2)</f>
        <v>0.11129065195956578</v>
      </c>
      <c r="F34" s="13">
        <f>LOG10(F5)-LOG10(F$2)</f>
        <v>7.6459938766642477E-2</v>
      </c>
      <c r="G34" s="13"/>
      <c r="H34" s="13">
        <f>LOG10(H5)-LOG10(H$2)</f>
        <v>3.299531259770605E-2</v>
      </c>
      <c r="I34" s="13"/>
      <c r="J34" s="13">
        <f>LOG10(J5)-LOG10(J$2)</f>
        <v>8.1263289390674842E-2</v>
      </c>
      <c r="K34" s="13"/>
      <c r="L34" s="13">
        <f>LOG10(L5)-LOG10(L$2)</f>
        <v>0.20210469142059906</v>
      </c>
    </row>
    <row r="35" spans="2:12">
      <c r="B35" s="22"/>
      <c r="C35" s="10" t="str">
        <f t="shared" si="3"/>
        <v>NY 10608</v>
      </c>
      <c r="D35" s="13"/>
      <c r="E35" s="13"/>
      <c r="F35" s="13"/>
      <c r="G35" s="13">
        <f>LOG10(G6)-LOG10(G$2)</f>
        <v>6.1962864359209391E-2</v>
      </c>
      <c r="H35" s="13"/>
      <c r="I35" s="13"/>
      <c r="J35" s="13"/>
      <c r="K35" s="13"/>
      <c r="L35" s="13"/>
    </row>
    <row r="36" spans="2:12">
      <c r="B36" s="23"/>
      <c r="C36" s="10" t="str">
        <f t="shared" si="3"/>
        <v>NY 10610</v>
      </c>
      <c r="D36" s="13">
        <f>LOG10(D7)-LOG10(D$2)</f>
        <v>0.10316410457279446</v>
      </c>
      <c r="E36" s="13"/>
      <c r="F36" s="13">
        <f>LOG10(F7)-LOG10(F$2)</f>
        <v>6.8950336987896765E-2</v>
      </c>
      <c r="G36" s="13"/>
      <c r="H36" s="13">
        <f>LOG10(H7)-LOG10(H$2)</f>
        <v>3.5806289931534341E-2</v>
      </c>
      <c r="I36" s="13"/>
      <c r="J36" s="13">
        <f>LOG10(J7)-LOG10(J$2)</f>
        <v>7.8896556111567762E-2</v>
      </c>
      <c r="K36" s="13"/>
      <c r="L36" s="13"/>
    </row>
    <row r="37" spans="2:12">
      <c r="B37" s="23"/>
      <c r="C37" s="10" t="str">
        <f t="shared" si="3"/>
        <v>NY 10612</v>
      </c>
      <c r="D37" s="13"/>
      <c r="E37" s="13"/>
      <c r="F37" s="13"/>
      <c r="G37" s="13"/>
      <c r="H37" s="13"/>
      <c r="I37" s="13"/>
      <c r="J37" s="13">
        <f>LOG10(J8)-LOG10(J$2)</f>
        <v>7.1717971484444476E-2</v>
      </c>
      <c r="K37" s="13"/>
      <c r="L37" s="13"/>
    </row>
    <row r="38" spans="2:12">
      <c r="B38" s="23"/>
      <c r="C38" s="10" t="str">
        <f t="shared" si="3"/>
        <v>NY 10613-1</v>
      </c>
      <c r="D38" s="13"/>
      <c r="E38" s="13"/>
      <c r="F38" s="13"/>
      <c r="G38" s="13"/>
      <c r="H38" s="13"/>
      <c r="I38" s="13"/>
      <c r="J38" s="13">
        <f>LOG10(J9)-LOG10(J$2)</f>
        <v>9.060331564481805E-2</v>
      </c>
      <c r="K38" s="13">
        <f>LOG10(K9)-LOG10(K$2)</f>
        <v>0.11130783370869901</v>
      </c>
      <c r="L38" s="13"/>
    </row>
    <row r="39" spans="2:12">
      <c r="B39" s="23"/>
      <c r="C39" s="10" t="str">
        <f t="shared" si="3"/>
        <v>NY 10613-2</v>
      </c>
      <c r="D39" s="13"/>
      <c r="E39" s="13"/>
      <c r="F39" s="13"/>
      <c r="G39" s="13"/>
      <c r="H39" s="13"/>
      <c r="I39" s="13"/>
      <c r="J39" s="13">
        <f>LOG10(J10)-LOG10(J$2)</f>
        <v>8.5958410599054513E-2</v>
      </c>
      <c r="K39" s="13"/>
      <c r="L39" s="13"/>
    </row>
    <row r="40" spans="2:12">
      <c r="B40" s="23"/>
      <c r="C40" s="10" t="str">
        <f t="shared" si="3"/>
        <v>NY 10613-3</v>
      </c>
      <c r="D40" s="13"/>
      <c r="E40" s="13"/>
      <c r="F40" s="13"/>
      <c r="G40" s="13"/>
      <c r="H40" s="13"/>
      <c r="I40" s="13"/>
      <c r="J40" s="13">
        <f>LOG10(J11)-LOG10(J$2)</f>
        <v>7.6516854366213138E-2</v>
      </c>
      <c r="K40" s="13"/>
      <c r="L40" s="13"/>
    </row>
    <row r="41" spans="2:12">
      <c r="C41" s="10" t="str">
        <f t="shared" si="3"/>
        <v>NY 10628</v>
      </c>
      <c r="D41" s="13"/>
      <c r="E41" s="13">
        <f>LOG10(E12)-LOG10(E$2)</f>
        <v>9.3604360864188774E-2</v>
      </c>
      <c r="F41" s="13"/>
      <c r="G41" s="13">
        <f>LOG10(G12)-LOG10(G$2)</f>
        <v>7.1482028612611881E-2</v>
      </c>
      <c r="H41" s="13"/>
      <c r="I41" s="13">
        <f>LOG10(I12)-LOG10(I$2)</f>
        <v>5.7038500970364225E-2</v>
      </c>
      <c r="J41" s="13"/>
      <c r="K41" s="13">
        <f>LOG10(K12)-LOG10(K$2)</f>
        <v>9.6910013008056461E-2</v>
      </c>
      <c r="L41" s="13">
        <f>LOG10(L12)-LOG10(L$2)</f>
        <v>0.20210469142059906</v>
      </c>
    </row>
    <row r="42" spans="2:12">
      <c r="C42" s="10" t="str">
        <f t="shared" si="3"/>
        <v>NY 10630</v>
      </c>
      <c r="D42" s="13">
        <f>LOG10(D13)-LOG10(D$2)</f>
        <v>0.10740115751604895</v>
      </c>
      <c r="E42" s="13">
        <f>LOG10(E13)-LOG10(E$2)</f>
        <v>0.10305733463188194</v>
      </c>
      <c r="F42" s="13">
        <f>LOG10(F13)-LOG10(F$2)</f>
        <v>8.1395156442154448E-2</v>
      </c>
      <c r="G42" s="13">
        <f>LOG10(G13)-LOG10(G$2)</f>
        <v>7.8486930181270509E-2</v>
      </c>
      <c r="H42" s="13"/>
      <c r="I42" s="13">
        <f>LOG10(I13)-LOG10(I$2)</f>
        <v>6.4565456827228473E-2</v>
      </c>
      <c r="J42" s="13"/>
      <c r="K42" s="13">
        <f>LOG10(K13)-LOG10(K$2)</f>
        <v>7.1799292425025252E-2</v>
      </c>
      <c r="L42" s="13"/>
    </row>
    <row r="43" spans="2:12">
      <c r="C43" s="10" t="str">
        <f t="shared" si="3"/>
        <v>NY 10587-8</v>
      </c>
      <c r="D43" s="13"/>
      <c r="E43" s="13">
        <f>LOG10(E14)-LOG10(E$2)</f>
        <v>9.992914956893939E-2</v>
      </c>
      <c r="F43" s="13">
        <f>LOG10(F14)-LOG10(F$2)</f>
        <v>7.3971138362947553E-2</v>
      </c>
      <c r="G43" s="13">
        <f>LOG10(G14)-LOG10(G$2)</f>
        <v>6.1962864359209391E-2</v>
      </c>
      <c r="H43" s="13"/>
      <c r="I43" s="13">
        <f>LOG10(I14)-LOG10(I$2)</f>
        <v>6.4565456827228473E-2</v>
      </c>
      <c r="J43" s="13">
        <f>LOG10(J14)-LOG10(J$2)</f>
        <v>8.5958410599054513E-2</v>
      </c>
      <c r="K43" s="13">
        <f>LOG10(K14)-LOG10(K$2)</f>
        <v>8.7039258981762124E-2</v>
      </c>
      <c r="L43" s="13"/>
    </row>
    <row r="44" spans="2:12">
      <c r="C44" s="10" t="str">
        <f t="shared" si="3"/>
        <v>YA 13698</v>
      </c>
      <c r="D44" s="13"/>
      <c r="E44" s="13"/>
      <c r="F44" s="13"/>
      <c r="G44" s="13"/>
      <c r="H44" s="13"/>
      <c r="I44" s="13"/>
      <c r="J44" s="13"/>
      <c r="K44" s="13"/>
      <c r="L44" s="13">
        <f>LOG10(L15)-LOG10(L$2)</f>
        <v>0.22184874961635637</v>
      </c>
    </row>
    <row r="45" spans="2:12">
      <c r="C45" s="10" t="str">
        <f t="shared" si="3"/>
        <v>YA 13700</v>
      </c>
      <c r="D45" s="13"/>
      <c r="E45" s="13"/>
      <c r="F45" s="13"/>
      <c r="G45" s="13"/>
      <c r="H45" s="13"/>
      <c r="I45" s="13">
        <f>LOG10(I16)-LOG10(I$2)</f>
        <v>4.7054280063762999E-2</v>
      </c>
      <c r="J45" s="13"/>
      <c r="K45" s="13"/>
      <c r="L45" s="13">
        <f>LOG10(L16)-LOG10(L$2)</f>
        <v>0.20712549279564985</v>
      </c>
    </row>
    <row r="46" spans="2:12">
      <c r="C46" s="10" t="str">
        <f t="shared" si="3"/>
        <v>YA 11351</v>
      </c>
      <c r="D46" s="13">
        <f>LOG10(D17)-LOG10(D$2)</f>
        <v>0.1115972721096572</v>
      </c>
      <c r="E46" s="13"/>
      <c r="F46" s="13">
        <f>LOG10(F17)-LOG10(F$2)</f>
        <v>8.3841892389242112E-2</v>
      </c>
      <c r="G46" s="13"/>
      <c r="H46" s="13"/>
      <c r="I46" s="13"/>
      <c r="J46" s="13"/>
      <c r="K46" s="13"/>
      <c r="L46" s="13"/>
    </row>
    <row r="47" spans="2:12">
      <c r="C47" s="10" t="str">
        <f t="shared" si="3"/>
        <v>YA 3196-368</v>
      </c>
      <c r="D47" s="13">
        <f>LOG10(D18)-LOG10(D$2)</f>
        <v>0.1115972721096572</v>
      </c>
      <c r="E47" s="13"/>
      <c r="F47" s="13">
        <f>LOG10(F18)-LOG10(F$2)</f>
        <v>8.3841892389242112E-2</v>
      </c>
      <c r="G47" s="13"/>
      <c r="H47" s="13">
        <f>LOG10(H18)-LOG10(H$2)</f>
        <v>5.9434829164549008E-2</v>
      </c>
      <c r="I47" s="13"/>
      <c r="J47" s="13">
        <f>LOG10(J18)-LOG10(J$2)</f>
        <v>8.1263289390674842E-2</v>
      </c>
      <c r="K47" s="13"/>
      <c r="L47" s="13"/>
    </row>
    <row r="48" spans="2:12">
      <c r="C48" s="10" t="str">
        <f t="shared" si="3"/>
        <v>YA 3196</v>
      </c>
      <c r="D48" s="13"/>
      <c r="E48" s="13"/>
      <c r="F48" s="13"/>
      <c r="G48" s="13"/>
      <c r="H48" s="13"/>
      <c r="I48" s="13"/>
      <c r="J48" s="13">
        <f>LOG10(J19)-LOG10(J$2)</f>
        <v>6.1958134195288173E-2</v>
      </c>
      <c r="K48" s="13"/>
      <c r="L48" s="13"/>
    </row>
    <row r="49" spans="1:12">
      <c r="C49" s="10" t="str">
        <f t="shared" si="3"/>
        <v>YA 3196</v>
      </c>
      <c r="D49" s="13"/>
      <c r="E49" s="13"/>
      <c r="F49" s="13"/>
      <c r="G49" s="13">
        <f>LOG10(G20)-LOG10(G$2)</f>
        <v>6.793674784796222E-2</v>
      </c>
      <c r="H49" s="13"/>
      <c r="I49" s="13"/>
      <c r="J49" s="13"/>
      <c r="K49" s="13">
        <f t="shared" ref="K49:K58" si="4">LOG10(K20)-LOG10(K$2)</f>
        <v>8.7039258981762124E-2</v>
      </c>
      <c r="L49" s="13"/>
    </row>
    <row r="50" spans="1:12">
      <c r="C50" s="10" t="str">
        <f t="shared" si="3"/>
        <v>YA 3196bis</v>
      </c>
      <c r="D50" s="13"/>
      <c r="E50" s="13"/>
      <c r="F50" s="13"/>
      <c r="G50" s="13">
        <f>LOG10(G21)-LOG10(G$2)</f>
        <v>7.0303481127069301E-2</v>
      </c>
      <c r="H50" s="13"/>
      <c r="I50" s="13"/>
      <c r="J50" s="13"/>
      <c r="K50" s="13">
        <f t="shared" si="4"/>
        <v>8.7039258981762124E-2</v>
      </c>
      <c r="L50" s="13"/>
    </row>
    <row r="51" spans="1:12">
      <c r="C51" s="10" t="str">
        <f t="shared" si="3"/>
        <v>YA 3196-251</v>
      </c>
      <c r="D51" s="13"/>
      <c r="E51" s="13"/>
      <c r="F51" s="13"/>
      <c r="G51" s="13"/>
      <c r="H51" s="13"/>
      <c r="I51" s="13"/>
      <c r="J51" s="13"/>
      <c r="K51" s="13">
        <f t="shared" si="4"/>
        <v>9.2002678513312341E-2</v>
      </c>
      <c r="L51" s="13"/>
    </row>
    <row r="52" spans="1:12">
      <c r="C52" s="10" t="str">
        <f t="shared" si="3"/>
        <v>YA 368</v>
      </c>
      <c r="D52" s="13"/>
      <c r="E52" s="13"/>
      <c r="F52" s="13"/>
      <c r="G52" s="13"/>
      <c r="H52" s="13"/>
      <c r="I52" s="13"/>
      <c r="J52" s="13"/>
      <c r="K52" s="13">
        <f t="shared" si="4"/>
        <v>8.7039258981762124E-2</v>
      </c>
      <c r="L52" s="13"/>
    </row>
    <row r="53" spans="1:12">
      <c r="C53" s="10" t="str">
        <f t="shared" si="3"/>
        <v>CH 12895</v>
      </c>
      <c r="D53" s="13">
        <f>LOG10(D24)-LOG10(D$2)</f>
        <v>0.1115972721096572</v>
      </c>
      <c r="E53" s="13"/>
      <c r="F53" s="13">
        <f t="shared" ref="F53:J54" si="5">LOG10(F24)-LOG10(F$2)</f>
        <v>7.6459938766642477E-2</v>
      </c>
      <c r="G53" s="13">
        <f t="shared" si="5"/>
        <v>7.2657386520546652E-2</v>
      </c>
      <c r="H53" s="13">
        <f t="shared" si="5"/>
        <v>5.8549417070094201E-2</v>
      </c>
      <c r="I53" s="13">
        <f t="shared" si="5"/>
        <v>4.0005161671583966E-2</v>
      </c>
      <c r="J53" s="13">
        <f t="shared" si="5"/>
        <v>8.5958410599054513E-2</v>
      </c>
      <c r="K53" s="13">
        <f t="shared" si="4"/>
        <v>0.10176251580246864</v>
      </c>
      <c r="L53" s="13">
        <f>LOG10(L24)-LOG10(L$2)</f>
        <v>0.21454951087485674</v>
      </c>
    </row>
    <row r="54" spans="1:12">
      <c r="B54" s="7" t="s">
        <v>43</v>
      </c>
      <c r="C54" s="24" t="str">
        <f t="shared" si="3"/>
        <v>Moyenne</v>
      </c>
      <c r="D54" s="25">
        <f>LOG10(D25)-LOG10(D$2)</f>
        <v>0.10669784646047464</v>
      </c>
      <c r="E54" s="25">
        <f>LOG10(E25)-LOG10(E$2)</f>
        <v>9.6356418947242339E-2</v>
      </c>
      <c r="F54" s="25">
        <f t="shared" si="5"/>
        <v>7.8687729537809226E-2</v>
      </c>
      <c r="G54" s="25">
        <f t="shared" si="5"/>
        <v>7.0008343853119381E-2</v>
      </c>
      <c r="H54" s="25">
        <f t="shared" si="5"/>
        <v>4.2141956023039828E-2</v>
      </c>
      <c r="I54" s="25">
        <f t="shared" si="5"/>
        <v>5.1049894814859442E-2</v>
      </c>
      <c r="J54" s="25">
        <f t="shared" si="5"/>
        <v>7.6733730516489462E-2</v>
      </c>
      <c r="K54" s="25">
        <f t="shared" si="4"/>
        <v>8.7538161370806833E-2</v>
      </c>
      <c r="L54" s="25">
        <f>LOG10(L25)-LOG10(L$2)</f>
        <v>0.21167745376311808</v>
      </c>
    </row>
    <row r="55" spans="1:12">
      <c r="B55" s="6" t="str">
        <f>B26</f>
        <v>Rock Creek</v>
      </c>
      <c r="C55" s="10" t="str">
        <f t="shared" si="3"/>
        <v>NY 10629</v>
      </c>
      <c r="D55" s="13">
        <f>LOG10(D26)-LOG10(D$2)</f>
        <v>8.7264694069377313E-2</v>
      </c>
      <c r="E55" s="13"/>
      <c r="F55" s="13">
        <f>LOG10(F26)-LOG10(F$2)</f>
        <v>6.5146273408864364E-2</v>
      </c>
      <c r="G55" s="13"/>
      <c r="H55" s="13">
        <f t="shared" ref="H55:J56" si="6">LOG10(H26)-LOG10(H$2)</f>
        <v>4.413167871566559E-2</v>
      </c>
      <c r="I55" s="13">
        <f t="shared" si="6"/>
        <v>4.9378787746400921E-2</v>
      </c>
      <c r="J55" s="13">
        <f t="shared" si="6"/>
        <v>8.8287072917637266E-2</v>
      </c>
      <c r="K55" s="13">
        <f t="shared" si="4"/>
        <v>0.10176251580246864</v>
      </c>
      <c r="L55" s="13">
        <f>LOG10(L26)-LOG10(L$2)</f>
        <v>0.13683795990800762</v>
      </c>
    </row>
    <row r="56" spans="1:12">
      <c r="B56" s="6" t="s">
        <v>14</v>
      </c>
      <c r="C56" s="10" t="str">
        <f t="shared" si="3"/>
        <v>E. cf E. scotti</v>
      </c>
      <c r="D56" s="14"/>
      <c r="E56" s="14"/>
      <c r="F56" s="14"/>
      <c r="G56" s="14"/>
      <c r="H56" s="14">
        <f t="shared" si="6"/>
        <v>5.1400375280429955E-2</v>
      </c>
      <c r="I56" s="14">
        <f t="shared" si="6"/>
        <v>4.3152236905769747E-2</v>
      </c>
      <c r="J56" s="14">
        <f t="shared" si="6"/>
        <v>8.1263289390674842E-2</v>
      </c>
      <c r="K56" s="14">
        <f t="shared" si="4"/>
        <v>9.2002678513312341E-2</v>
      </c>
      <c r="L56" s="14">
        <f>LOG10(L27)-LOG10(L$2)</f>
        <v>0.15970084286751174</v>
      </c>
    </row>
    <row r="57" spans="1:12">
      <c r="B57" s="6" t="s">
        <v>14</v>
      </c>
      <c r="C57" s="10" t="str">
        <f t="shared" si="3"/>
        <v>cf E. midlandensis</v>
      </c>
      <c r="D57" s="14"/>
      <c r="E57" s="14"/>
      <c r="F57" s="14">
        <f>LOG10(F28)-LOG10(F$2)</f>
        <v>6.3870811458621723E-2</v>
      </c>
      <c r="G57" s="14"/>
      <c r="H57" s="14">
        <f>LOG10(H28)-LOG10(H$2)</f>
        <v>3.8599190115704562E-2</v>
      </c>
      <c r="I57" s="14"/>
      <c r="J57" s="14"/>
      <c r="K57" s="14">
        <f t="shared" si="4"/>
        <v>0.11130783370869901</v>
      </c>
      <c r="L57" s="14"/>
    </row>
    <row r="58" spans="1:12">
      <c r="C58" s="10" t="str">
        <f t="shared" si="3"/>
        <v>E. occidentalis, 5-56</v>
      </c>
      <c r="D58" s="13">
        <f>LOG10(D29)-LOG10(D$2)</f>
        <v>0.11340307297291963</v>
      </c>
      <c r="E58" s="13">
        <f>LOG10(E29)-LOG10(E$2)</f>
        <v>0.12926402297146655</v>
      </c>
      <c r="F58" s="13">
        <f>LOG10(F29)-LOG10(F$2)</f>
        <v>7.8070044208392364E-2</v>
      </c>
      <c r="G58" s="13">
        <f>LOG10(G29)-LOG10(G$2)</f>
        <v>9.4070203084818171E-2</v>
      </c>
      <c r="H58" s="13">
        <f>LOG10(H29)-LOG10(H$2)</f>
        <v>7.3532581915256578E-2</v>
      </c>
      <c r="I58" s="13">
        <f>LOG10(I29)-LOG10(I$2)</f>
        <v>6.4416189088380094E-2</v>
      </c>
      <c r="J58" s="13">
        <f>LOG10(J29)-LOG10(J$2)</f>
        <v>9.4283799383185762E-2</v>
      </c>
      <c r="K58" s="13">
        <f t="shared" si="4"/>
        <v>0.10416858556834696</v>
      </c>
      <c r="L58" s="13">
        <f>LOG10(L29)-LOG10(L$2)</f>
        <v>9.4328760346023444E-2</v>
      </c>
    </row>
    <row r="59" spans="1:12">
      <c r="A59" s="6" t="s">
        <v>44</v>
      </c>
      <c r="C59" s="10" t="str">
        <f t="shared" si="3"/>
        <v>Slaton 5249</v>
      </c>
      <c r="D59" s="14"/>
      <c r="E59" s="14"/>
      <c r="F59" s="13"/>
      <c r="G59" s="13">
        <f>LOG10(G30)-LOG10(G$2)</f>
        <v>3.8481768509686543E-2</v>
      </c>
      <c r="H59" s="14"/>
      <c r="I59" s="13">
        <f>LOG10(I30)-LOG10(I$2)</f>
        <v>4.1581549906538839E-2</v>
      </c>
      <c r="J59" s="13"/>
      <c r="K59" s="14"/>
      <c r="L59" s="14"/>
    </row>
    <row r="60" spans="1:12">
      <c r="D60" s="14"/>
      <c r="E60" s="14"/>
      <c r="F60" s="14"/>
      <c r="G60" s="14"/>
      <c r="H60" s="14"/>
      <c r="I60" s="14"/>
      <c r="J60" s="14"/>
      <c r="K60" s="14"/>
      <c r="L60" s="14"/>
    </row>
    <row r="61" spans="1:12">
      <c r="A61" s="2"/>
      <c r="B61" s="2"/>
      <c r="C61" s="3" t="s">
        <v>0</v>
      </c>
      <c r="D61" s="4" t="s">
        <v>1</v>
      </c>
      <c r="E61" s="4" t="s">
        <v>2</v>
      </c>
      <c r="F61" s="4" t="s">
        <v>3</v>
      </c>
      <c r="G61" s="4" t="s">
        <v>4</v>
      </c>
      <c r="H61" s="4" t="s">
        <v>5</v>
      </c>
      <c r="I61" s="4" t="s">
        <v>6</v>
      </c>
      <c r="J61" s="4" t="s">
        <v>7</v>
      </c>
      <c r="K61" s="4" t="s">
        <v>8</v>
      </c>
      <c r="L61" s="4" t="s">
        <v>9</v>
      </c>
    </row>
    <row r="62" spans="1:12">
      <c r="A62" s="2"/>
      <c r="B62" s="2"/>
      <c r="C62" s="3" t="s">
        <v>10</v>
      </c>
      <c r="D62" s="5">
        <v>241.3</v>
      </c>
      <c r="E62" s="5">
        <v>329.7</v>
      </c>
      <c r="F62" s="5">
        <v>293.5</v>
      </c>
      <c r="G62" s="5">
        <v>313</v>
      </c>
      <c r="H62" s="5">
        <v>214.1</v>
      </c>
      <c r="I62" s="5">
        <v>250.8</v>
      </c>
      <c r="J62" s="5">
        <v>76.3</v>
      </c>
      <c r="K62" s="5">
        <v>71.2</v>
      </c>
      <c r="L62" s="5">
        <v>54</v>
      </c>
    </row>
    <row r="63" spans="1:12">
      <c r="B63" s="7"/>
      <c r="C63" s="8" t="s">
        <v>46</v>
      </c>
      <c r="D63" s="9">
        <v>308.5</v>
      </c>
      <c r="E63" s="9">
        <v>411.6</v>
      </c>
      <c r="F63" s="9">
        <v>351.8</v>
      </c>
      <c r="G63" s="9">
        <v>367.75</v>
      </c>
      <c r="H63" s="9">
        <v>235.91666666666666</v>
      </c>
      <c r="I63" s="9">
        <v>282.08333333333331</v>
      </c>
      <c r="J63" s="9">
        <v>91.045454545454547</v>
      </c>
      <c r="K63" s="9">
        <v>87.1</v>
      </c>
      <c r="L63" s="9">
        <v>87.916666666666671</v>
      </c>
    </row>
    <row r="64" spans="1:12">
      <c r="A64" s="10"/>
      <c r="B64" s="10"/>
      <c r="C64" s="10" t="s">
        <v>42</v>
      </c>
      <c r="D64" s="1">
        <v>313.3</v>
      </c>
      <c r="E64" s="1">
        <v>444</v>
      </c>
      <c r="F64" s="1">
        <v>351.3</v>
      </c>
      <c r="G64" s="1">
        <v>388.7</v>
      </c>
      <c r="H64" s="1">
        <v>253.6</v>
      </c>
      <c r="I64" s="1">
        <v>290.89999999999998</v>
      </c>
      <c r="J64" s="1">
        <v>94.8</v>
      </c>
      <c r="K64" s="1">
        <v>90.5</v>
      </c>
      <c r="L64" s="1">
        <v>67.099999999999994</v>
      </c>
    </row>
    <row r="65" spans="1:12">
      <c r="A65" s="10"/>
      <c r="B65" s="10"/>
      <c r="C65" s="10" t="s">
        <v>47</v>
      </c>
      <c r="D65" s="1"/>
      <c r="E65" s="1"/>
      <c r="F65" s="1">
        <v>341.1</v>
      </c>
      <c r="G65" s="1">
        <v>352.8</v>
      </c>
      <c r="H65" s="1">
        <v>240.2</v>
      </c>
      <c r="I65" s="1">
        <v>285.89999999999998</v>
      </c>
      <c r="J65" s="1">
        <v>89.2</v>
      </c>
      <c r="K65" s="1">
        <v>88</v>
      </c>
      <c r="L65" s="1">
        <v>71</v>
      </c>
    </row>
    <row r="66" spans="1:12">
      <c r="C66" s="11" t="s">
        <v>48</v>
      </c>
      <c r="D66" s="1">
        <v>261.51923076923077</v>
      </c>
      <c r="E66" s="1">
        <v>365.36</v>
      </c>
      <c r="F66" s="1">
        <v>301.38</v>
      </c>
      <c r="G66" s="1">
        <v>326.94</v>
      </c>
      <c r="H66" s="1">
        <v>201.32142857142858</v>
      </c>
      <c r="I66" s="1">
        <v>228.46428571428572</v>
      </c>
      <c r="J66" s="1">
        <v>79.347999999999999</v>
      </c>
      <c r="K66" s="1">
        <v>74.91538461538461</v>
      </c>
      <c r="L66" s="1">
        <v>51.822727272727271</v>
      </c>
    </row>
    <row r="67" spans="1:12">
      <c r="C67" s="10" t="s">
        <v>49</v>
      </c>
      <c r="D67" s="1">
        <v>313.7</v>
      </c>
      <c r="E67" s="1">
        <v>418</v>
      </c>
      <c r="F67" s="1">
        <v>361.3</v>
      </c>
      <c r="G67" s="1">
        <v>375.7</v>
      </c>
      <c r="H67" s="1">
        <v>250.3</v>
      </c>
      <c r="I67" s="1">
        <v>296.3</v>
      </c>
      <c r="J67" s="1">
        <v>93.3</v>
      </c>
      <c r="K67" s="1">
        <v>89.5</v>
      </c>
      <c r="L67" s="1">
        <v>81.3</v>
      </c>
    </row>
    <row r="68" spans="1:12">
      <c r="A68" s="6" t="s">
        <v>55</v>
      </c>
      <c r="B68" s="6" t="s">
        <v>50</v>
      </c>
      <c r="C68" s="10" t="s">
        <v>51</v>
      </c>
      <c r="D68" s="1">
        <v>280</v>
      </c>
      <c r="E68" s="1">
        <v>377</v>
      </c>
      <c r="F68" s="1">
        <v>318</v>
      </c>
      <c r="G68" s="1">
        <v>335</v>
      </c>
      <c r="H68" s="1">
        <v>213</v>
      </c>
      <c r="I68" s="1">
        <v>255</v>
      </c>
      <c r="J68" s="1">
        <v>82.5</v>
      </c>
      <c r="K68" s="1">
        <v>79.5</v>
      </c>
      <c r="L68" s="1">
        <v>72.3</v>
      </c>
    </row>
    <row r="69" spans="1:12">
      <c r="A69" s="10" t="s">
        <v>39</v>
      </c>
      <c r="B69" s="10" t="s">
        <v>40</v>
      </c>
      <c r="C69" s="10" t="s">
        <v>41</v>
      </c>
      <c r="D69" s="1"/>
      <c r="E69" s="1"/>
      <c r="F69" s="1">
        <v>340</v>
      </c>
      <c r="G69" s="1"/>
      <c r="H69" s="1">
        <v>234</v>
      </c>
      <c r="I69" s="1"/>
      <c r="J69" s="1"/>
      <c r="K69" s="1">
        <v>92</v>
      </c>
      <c r="L69" s="1"/>
    </row>
    <row r="70" spans="1:12">
      <c r="A70" s="6" t="s">
        <v>52</v>
      </c>
      <c r="B70" s="6" t="s">
        <v>53</v>
      </c>
      <c r="C70" s="10" t="s">
        <v>15</v>
      </c>
      <c r="D70" s="1"/>
      <c r="E70" s="1"/>
      <c r="F70" s="1"/>
      <c r="G70" s="1"/>
      <c r="H70" s="1">
        <v>241</v>
      </c>
      <c r="I70" s="1">
        <v>277</v>
      </c>
      <c r="J70" s="1">
        <v>92</v>
      </c>
      <c r="K70" s="1">
        <v>88</v>
      </c>
      <c r="L70" s="1">
        <v>78</v>
      </c>
    </row>
    <row r="71" spans="1:12">
      <c r="D71" s="4" t="str">
        <f t="shared" ref="D71:L71" si="7">D61</f>
        <v>H</v>
      </c>
      <c r="E71" s="4" t="str">
        <f t="shared" si="7"/>
        <v>F</v>
      </c>
      <c r="F71" s="4" t="str">
        <f t="shared" si="7"/>
        <v>R</v>
      </c>
      <c r="G71" s="4" t="str">
        <f t="shared" si="7"/>
        <v>T</v>
      </c>
      <c r="H71" s="4" t="str">
        <f t="shared" si="7"/>
        <v>MC</v>
      </c>
      <c r="I71" s="4" t="str">
        <f t="shared" si="7"/>
        <v>MT</v>
      </c>
      <c r="J71" s="4" t="str">
        <f t="shared" si="7"/>
        <v>Ph I A</v>
      </c>
      <c r="K71" s="4" t="str">
        <f t="shared" si="7"/>
        <v>Ph I P</v>
      </c>
      <c r="L71" s="4" t="str">
        <f t="shared" si="7"/>
        <v>Ph III A (4)</v>
      </c>
    </row>
    <row r="72" spans="1:12">
      <c r="C72" s="12" t="str">
        <f t="shared" ref="C72:C79" si="8">C63</f>
        <v>E. scotti, n=3-10</v>
      </c>
      <c r="D72" s="13">
        <f t="shared" ref="D72:L74" si="9">LOG10(D63)-LOG10(D$2)</f>
        <v>0.10669784646047464</v>
      </c>
      <c r="E72" s="13">
        <f t="shared" si="9"/>
        <v>9.6356418947242339E-2</v>
      </c>
      <c r="F72" s="13">
        <f t="shared" si="9"/>
        <v>7.8687729537809226E-2</v>
      </c>
      <c r="G72" s="13">
        <f t="shared" si="9"/>
        <v>7.0008343853119381E-2</v>
      </c>
      <c r="H72" s="13">
        <f t="shared" si="9"/>
        <v>4.2141956023039828E-2</v>
      </c>
      <c r="I72" s="13">
        <f t="shared" si="9"/>
        <v>5.1049894814859442E-2</v>
      </c>
      <c r="J72" s="13">
        <f t="shared" si="9"/>
        <v>7.6733730516489462E-2</v>
      </c>
      <c r="K72" s="13">
        <f t="shared" si="9"/>
        <v>8.7538161370806833E-2</v>
      </c>
      <c r="L72" s="13">
        <f t="shared" si="9"/>
        <v>0.21167745376311808</v>
      </c>
    </row>
    <row r="73" spans="1:12">
      <c r="C73" s="10" t="str">
        <f t="shared" si="8"/>
        <v>E. occidentalis, 5-56</v>
      </c>
      <c r="D73" s="13">
        <f t="shared" si="9"/>
        <v>0.11340307297291963</v>
      </c>
      <c r="E73" s="13">
        <f t="shared" si="9"/>
        <v>0.12926402297146655</v>
      </c>
      <c r="F73" s="13">
        <f t="shared" si="9"/>
        <v>7.8070044208392364E-2</v>
      </c>
      <c r="G73" s="13">
        <f t="shared" si="9"/>
        <v>9.4070203084818171E-2</v>
      </c>
      <c r="H73" s="13">
        <f t="shared" si="9"/>
        <v>7.3532581915256578E-2</v>
      </c>
      <c r="I73" s="13">
        <f t="shared" si="9"/>
        <v>6.4416189088380094E-2</v>
      </c>
      <c r="J73" s="13">
        <f t="shared" si="9"/>
        <v>9.4283799383185762E-2</v>
      </c>
      <c r="K73" s="13">
        <f t="shared" si="9"/>
        <v>0.10416858556834696</v>
      </c>
      <c r="L73" s="13">
        <f t="shared" si="9"/>
        <v>9.4328760346023444E-2</v>
      </c>
    </row>
    <row r="74" spans="1:12">
      <c r="C74" s="10" t="str">
        <f t="shared" si="8"/>
        <v>Cedral, n=9-25</v>
      </c>
      <c r="D74" s="14"/>
      <c r="E74" s="14"/>
      <c r="F74" s="13">
        <f t="shared" si="9"/>
        <v>6.5273613823764176E-2</v>
      </c>
      <c r="G74" s="13">
        <f t="shared" si="9"/>
        <v>5.1984238913333591E-2</v>
      </c>
      <c r="H74" s="13">
        <f t="shared" si="9"/>
        <v>4.9956335772448845E-2</v>
      </c>
      <c r="I74" s="13">
        <f t="shared" si="9"/>
        <v>5.6886623199309927E-2</v>
      </c>
      <c r="J74" s="13">
        <f t="shared" si="9"/>
        <v>6.7840316421242663E-2</v>
      </c>
      <c r="K74" s="13">
        <f t="shared" si="9"/>
        <v>9.2002678513312341E-2</v>
      </c>
      <c r="L74" s="13"/>
    </row>
    <row r="75" spans="1:12">
      <c r="C75" s="10" t="str">
        <f t="shared" si="8"/>
        <v>E. zebra, n=22-28</v>
      </c>
      <c r="D75" s="13">
        <f t="shared" ref="D75:L77" si="10">LOG10(D66)-LOG10(D$2)</f>
        <v>3.4946308234765411E-2</v>
      </c>
      <c r="E75" s="13">
        <f t="shared" si="10"/>
        <v>4.4602051455790992E-2</v>
      </c>
      <c r="F75" s="13">
        <f t="shared" si="10"/>
        <v>1.1506322959559778E-2</v>
      </c>
      <c r="G75" s="13">
        <f t="shared" si="10"/>
        <v>1.8923720741303995E-2</v>
      </c>
      <c r="H75" s="13">
        <f t="shared" si="10"/>
        <v>-2.6726663816469376E-2</v>
      </c>
      <c r="I75" s="13">
        <f t="shared" si="10"/>
        <v>-4.0509212783335524E-2</v>
      </c>
      <c r="J75" s="13">
        <f t="shared" si="10"/>
        <v>1.7011446697293486E-2</v>
      </c>
      <c r="K75" s="13">
        <f t="shared" si="10"/>
        <v>2.2091019889973085E-2</v>
      </c>
      <c r="L75" s="13">
        <f t="shared" si="10"/>
        <v>-1.7873494972297621E-2</v>
      </c>
    </row>
    <row r="76" spans="1:12">
      <c r="C76" s="12" t="str">
        <f t="shared" si="8"/>
        <v>Arabian, n=3</v>
      </c>
      <c r="D76" s="13">
        <f t="shared" si="10"/>
        <v>0.11395719678895944</v>
      </c>
      <c r="E76" s="13">
        <f t="shared" si="10"/>
        <v>0.10305733463188194</v>
      </c>
      <c r="F76" s="13">
        <f t="shared" si="10"/>
        <v>9.0259855984389237E-2</v>
      </c>
      <c r="G76" s="13">
        <f t="shared" si="10"/>
        <v>7.9296857516936381E-2</v>
      </c>
      <c r="H76" s="13">
        <f t="shared" si="10"/>
        <v>6.7844182313784973E-2</v>
      </c>
      <c r="I76" s="13">
        <f t="shared" si="10"/>
        <v>7.2404119321372029E-2</v>
      </c>
      <c r="J76" s="13">
        <f t="shared" si="10"/>
        <v>8.7357105791619372E-2</v>
      </c>
      <c r="K76" s="13">
        <f t="shared" si="10"/>
        <v>9.9343041679055721E-2</v>
      </c>
      <c r="L76" s="13">
        <f t="shared" si="10"/>
        <v>0.1776967857710996</v>
      </c>
    </row>
    <row r="77" spans="1:12">
      <c r="A77" s="6" t="s">
        <v>55</v>
      </c>
      <c r="B77" s="6" t="s">
        <v>50</v>
      </c>
      <c r="C77" s="12" t="str">
        <f t="shared" si="8"/>
        <v>FAM 71467</v>
      </c>
      <c r="D77" s="13">
        <f t="shared" si="10"/>
        <v>6.4600709433433767E-2</v>
      </c>
      <c r="E77" s="13">
        <f t="shared" si="10"/>
        <v>5.8222403062639927E-2</v>
      </c>
      <c r="F77" s="13">
        <f t="shared" si="10"/>
        <v>3.4819014400799375E-2</v>
      </c>
      <c r="G77" s="13">
        <f t="shared" si="10"/>
        <v>2.9500469490396863E-2</v>
      </c>
      <c r="H77" s="13">
        <f t="shared" si="10"/>
        <v>-2.2370638557007716E-3</v>
      </c>
      <c r="I77" s="13">
        <f t="shared" si="10"/>
        <v>7.2126482752761234E-3</v>
      </c>
      <c r="J77" s="13">
        <f t="shared" si="10"/>
        <v>3.3929410595044507E-2</v>
      </c>
      <c r="K77" s="13">
        <f t="shared" si="10"/>
        <v>4.7887135019613947E-2</v>
      </c>
      <c r="L77" s="13">
        <f t="shared" si="10"/>
        <v>0.12674453747156211</v>
      </c>
    </row>
    <row r="78" spans="1:12">
      <c r="B78" s="6" t="s">
        <v>14</v>
      </c>
      <c r="C78" s="10" t="str">
        <f t="shared" si="8"/>
        <v>cf E. midlandensis</v>
      </c>
      <c r="D78" s="14"/>
      <c r="E78" s="14"/>
      <c r="F78" s="14">
        <f>LOG10(F69)-LOG10(F$2)</f>
        <v>6.3870811458621723E-2</v>
      </c>
      <c r="G78" s="14"/>
      <c r="H78" s="14">
        <f>LOG10(H69)-LOG10(H$2)</f>
        <v>3.8599190115704562E-2</v>
      </c>
      <c r="I78" s="14"/>
      <c r="J78" s="14"/>
      <c r="K78" s="14">
        <f>LOG10(K69)-LOG10(K$2)</f>
        <v>0.11130783370869901</v>
      </c>
      <c r="L78" s="14"/>
    </row>
    <row r="79" spans="1:12">
      <c r="C79" s="10" t="str">
        <f t="shared" si="8"/>
        <v>E. cf scotti</v>
      </c>
      <c r="D79" s="14"/>
      <c r="E79" s="14"/>
      <c r="F79" s="14"/>
      <c r="G79" s="14"/>
      <c r="H79" s="14">
        <f>LOG10(H70)-LOG10(H$2)</f>
        <v>5.1400375280429955E-2</v>
      </c>
      <c r="I79" s="14">
        <f t="shared" ref="I79:L79" si="11">LOG10(I70)-LOG10(I$2)</f>
        <v>4.3152236905769747E-2</v>
      </c>
      <c r="J79" s="14">
        <f t="shared" si="11"/>
        <v>8.1263289390674842E-2</v>
      </c>
      <c r="K79" s="14">
        <f t="shared" si="11"/>
        <v>9.2002678513312341E-2</v>
      </c>
      <c r="L79" s="14">
        <f t="shared" si="11"/>
        <v>0.15970084286751174</v>
      </c>
    </row>
  </sheetData>
  <phoneticPr fontId="1"/>
  <pageMargins left="0.75" right="0.75" top="1" bottom="1" header="0.4921259845" footer="0.4921259845"/>
  <headerFooter>
    <oddFooter>&amp;L_x000D_&amp;1#&amp;"Calibri"&amp;11&amp;K000000 Classification: Protected A</oddFooter>
  </headerFooter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MNHN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Christina Barron-Ortiz</cp:lastModifiedBy>
  <dcterms:created xsi:type="dcterms:W3CDTF">2003-12-08T16:22:46Z</dcterms:created>
  <dcterms:modified xsi:type="dcterms:W3CDTF">2025-08-30T19:24:24Z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2025-05-15T23:33:30Z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e865da9e-e8e6-413b-8a5a-740b186aadd1</vt:lpwstr>
  </property>
  <property fmtid="{D5CDD505-2E9C-101B-9397-08002B2CF9AE}" pid="8" name="MSIP_Label_abf2ea38-542c-4b75-bd7d-582ec36a519f_ContentBits">
    <vt:lpwstr>2</vt:lpwstr>
  </property>
</Properties>
</file>